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27106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Hsin-YuHa/ownCloud/Submission_Documents/Engineering_V/Forms/"/>
    </mc:Choice>
  </mc:AlternateContent>
  <bookViews>
    <workbookView xWindow="0" yWindow="460" windowWidth="14540" windowHeight="23300" tabRatio="952" firstSheet="2" activeTab="2"/>
  </bookViews>
  <sheets>
    <sheet name="Sheet2" sheetId="24" state="hidden" r:id="rId1"/>
    <sheet name="Sheet2 (2)" sheetId="27" state="hidden" r:id="rId2"/>
    <sheet name="REF" sheetId="3" r:id="rId3"/>
    <sheet name="V2- 1 min" sheetId="9" r:id="rId4"/>
  </sheets>
  <calcPr calcId="162913" concurrentCalc="0"/>
  <extLst>
    <ext xmlns:x14="http://schemas.microsoft.com/office/spreadsheetml/2009/9/main" uri="{79F54976-1DA5-4618-B147-4CDE4B953A38}">
      <x14:workbookPr defaultImageDpi="330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10" i="3" l="1"/>
  <c r="A10" i="3"/>
  <c r="AU10" i="3"/>
  <c r="AV10" i="3"/>
  <c r="B11" i="3"/>
  <c r="A11" i="3"/>
  <c r="AU11" i="3"/>
  <c r="AV11" i="3"/>
  <c r="B12" i="3"/>
  <c r="A12" i="3"/>
  <c r="AU12" i="3"/>
  <c r="AV12" i="3"/>
  <c r="B13" i="3"/>
  <c r="A13" i="3"/>
  <c r="AU13" i="3"/>
  <c r="AV13" i="3"/>
  <c r="B14" i="3"/>
  <c r="A14" i="3"/>
  <c r="AU14" i="3"/>
  <c r="AV14" i="3"/>
  <c r="AU15" i="3"/>
  <c r="B15" i="3"/>
  <c r="AV15" i="3"/>
  <c r="B16" i="3"/>
  <c r="A16" i="3"/>
  <c r="AU16" i="3"/>
  <c r="AV16" i="3"/>
  <c r="B17" i="3"/>
  <c r="A17" i="3"/>
  <c r="AU17" i="3"/>
  <c r="AV17" i="3"/>
  <c r="B18" i="3"/>
  <c r="A18" i="3"/>
  <c r="AU18" i="3"/>
  <c r="AV18" i="3"/>
  <c r="B19" i="3"/>
  <c r="A19" i="3"/>
  <c r="AU19" i="3"/>
  <c r="AV19" i="3"/>
  <c r="B20" i="3"/>
  <c r="A20" i="3"/>
  <c r="AU20" i="3"/>
  <c r="AV20" i="3"/>
  <c r="B21" i="3"/>
  <c r="A21" i="3"/>
  <c r="AU21" i="3"/>
  <c r="AV21" i="3"/>
  <c r="AU22" i="3"/>
  <c r="B22" i="3"/>
  <c r="AV22" i="3"/>
  <c r="B23" i="3"/>
  <c r="A23" i="3"/>
  <c r="AU23" i="3"/>
  <c r="AV23" i="3"/>
  <c r="B24" i="3"/>
  <c r="A24" i="3"/>
  <c r="AU24" i="3"/>
  <c r="AV24" i="3"/>
  <c r="B25" i="3"/>
  <c r="A25" i="3"/>
  <c r="AU25" i="3"/>
  <c r="AV25" i="3"/>
  <c r="B26" i="3"/>
  <c r="A26" i="3"/>
  <c r="AU26" i="3"/>
  <c r="AV26" i="3"/>
  <c r="B27" i="3"/>
  <c r="A27" i="3"/>
  <c r="AU27" i="3"/>
  <c r="AV27" i="3"/>
  <c r="B28" i="3"/>
  <c r="A28" i="3"/>
  <c r="AU28" i="3"/>
  <c r="AV28" i="3"/>
  <c r="B29" i="3"/>
  <c r="A29" i="3"/>
  <c r="AU29" i="3"/>
  <c r="AV29" i="3"/>
  <c r="AU30" i="3"/>
  <c r="B30" i="3"/>
  <c r="AV30" i="3"/>
  <c r="B31" i="3"/>
  <c r="A31" i="3"/>
  <c r="AU31" i="3"/>
  <c r="AV31" i="3"/>
  <c r="B32" i="3"/>
  <c r="A32" i="3"/>
  <c r="AU32" i="3"/>
  <c r="AV32" i="3"/>
  <c r="B33" i="3"/>
  <c r="A33" i="3"/>
  <c r="AU33" i="3"/>
  <c r="AV33" i="3"/>
  <c r="B34" i="3"/>
  <c r="A34" i="3"/>
  <c r="AU34" i="3"/>
  <c r="AV34" i="3"/>
  <c r="B35" i="3"/>
  <c r="A35" i="3"/>
  <c r="AU35" i="3"/>
  <c r="AV35" i="3"/>
  <c r="B36" i="3"/>
  <c r="A36" i="3"/>
  <c r="AU36" i="3"/>
  <c r="AV36" i="3"/>
  <c r="AU37" i="3"/>
  <c r="B37" i="3"/>
  <c r="AV37" i="3"/>
  <c r="B38" i="3"/>
  <c r="A38" i="3"/>
  <c r="AU38" i="3"/>
  <c r="AV38" i="3"/>
  <c r="B39" i="3"/>
  <c r="A39" i="3"/>
  <c r="AU39" i="3"/>
  <c r="AV39" i="3"/>
  <c r="B40" i="3"/>
  <c r="A40" i="3"/>
  <c r="AU40" i="3"/>
  <c r="AV40" i="3"/>
  <c r="B41" i="3"/>
  <c r="A41" i="3"/>
  <c r="AU41" i="3"/>
  <c r="AV41" i="3"/>
  <c r="B42" i="3"/>
  <c r="A42" i="3"/>
  <c r="AU42" i="3"/>
  <c r="AV42" i="3"/>
  <c r="B43" i="3"/>
  <c r="A43" i="3"/>
  <c r="AU43" i="3"/>
  <c r="AV43" i="3"/>
  <c r="B44" i="3"/>
  <c r="A44" i="3"/>
  <c r="AU44" i="3"/>
  <c r="AV44" i="3"/>
  <c r="B45" i="3"/>
  <c r="A45" i="3"/>
  <c r="AU45" i="3"/>
  <c r="AV45" i="3"/>
  <c r="B46" i="3"/>
  <c r="A46" i="3"/>
  <c r="AU46" i="3"/>
  <c r="AV46" i="3"/>
  <c r="B47" i="3"/>
  <c r="A47" i="3"/>
  <c r="AU47" i="3"/>
  <c r="AV47" i="3"/>
  <c r="B48" i="3"/>
  <c r="A48" i="3"/>
  <c r="AU48" i="3"/>
  <c r="AV48" i="3"/>
  <c r="B49" i="3"/>
  <c r="A49" i="3"/>
  <c r="AU49" i="3"/>
  <c r="AV49" i="3"/>
  <c r="B50" i="3"/>
  <c r="A50" i="3"/>
  <c r="AU50" i="3"/>
  <c r="AV50" i="3"/>
  <c r="B51" i="3"/>
  <c r="A51" i="3"/>
  <c r="AU51" i="3"/>
  <c r="AV51" i="3"/>
  <c r="B52" i="3"/>
  <c r="A52" i="3"/>
  <c r="AU52" i="3"/>
  <c r="AV52" i="3"/>
  <c r="B53" i="3"/>
  <c r="A53" i="3"/>
  <c r="AU53" i="3"/>
  <c r="AV53" i="3"/>
  <c r="AV9" i="3"/>
  <c r="A9" i="3"/>
  <c r="AU9" i="3"/>
  <c r="X10" i="3"/>
  <c r="Y10" i="3"/>
  <c r="X11" i="3"/>
  <c r="Y11" i="3"/>
  <c r="X12" i="3"/>
  <c r="Y12" i="3"/>
  <c r="X13" i="3"/>
  <c r="Y13" i="3"/>
  <c r="X14" i="3"/>
  <c r="Y14" i="3"/>
  <c r="X15" i="3"/>
  <c r="Y15" i="3"/>
  <c r="X16" i="3"/>
  <c r="Y16" i="3"/>
  <c r="X17" i="3"/>
  <c r="Y17" i="3"/>
  <c r="X18" i="3"/>
  <c r="Y18" i="3"/>
  <c r="X19" i="3"/>
  <c r="Y19" i="3"/>
  <c r="X20" i="3"/>
  <c r="Y20" i="3"/>
  <c r="X21" i="3"/>
  <c r="Y21" i="3"/>
  <c r="X22" i="3"/>
  <c r="Y22" i="3"/>
  <c r="X23" i="3"/>
  <c r="Y23" i="3"/>
  <c r="X24" i="3"/>
  <c r="Y24" i="3"/>
  <c r="X25" i="3"/>
  <c r="Y25" i="3"/>
  <c r="X26" i="3"/>
  <c r="Y26" i="3"/>
  <c r="X27" i="3"/>
  <c r="Y27" i="3"/>
  <c r="X28" i="3"/>
  <c r="Y28" i="3"/>
  <c r="X29" i="3"/>
  <c r="Y29" i="3"/>
  <c r="X30" i="3"/>
  <c r="Y30" i="3"/>
  <c r="X31" i="3"/>
  <c r="Y31" i="3"/>
  <c r="X32" i="3"/>
  <c r="Y32" i="3"/>
  <c r="X33" i="3"/>
  <c r="Y33" i="3"/>
  <c r="X34" i="3"/>
  <c r="Y34" i="3"/>
  <c r="X35" i="3"/>
  <c r="Y35" i="3"/>
  <c r="X36" i="3"/>
  <c r="Y36" i="3"/>
  <c r="X37" i="3"/>
  <c r="Y37" i="3"/>
  <c r="X38" i="3"/>
  <c r="Y38" i="3"/>
  <c r="X39" i="3"/>
  <c r="Y39" i="3"/>
  <c r="X40" i="3"/>
  <c r="Y40" i="3"/>
  <c r="X41" i="3"/>
  <c r="Y41" i="3"/>
  <c r="X42" i="3"/>
  <c r="Y42" i="3"/>
  <c r="X43" i="3"/>
  <c r="Y43" i="3"/>
  <c r="X44" i="3"/>
  <c r="Y44" i="3"/>
  <c r="X45" i="3"/>
  <c r="Y45" i="3"/>
  <c r="X46" i="3"/>
  <c r="Y46" i="3"/>
  <c r="X47" i="3"/>
  <c r="Y47" i="3"/>
  <c r="X48" i="3"/>
  <c r="Y48" i="3"/>
  <c r="X49" i="3"/>
  <c r="Y49" i="3"/>
  <c r="X50" i="3"/>
  <c r="Y50" i="3"/>
  <c r="X51" i="3"/>
  <c r="Y51" i="3"/>
  <c r="X52" i="3"/>
  <c r="Y52" i="3"/>
  <c r="X53" i="3"/>
  <c r="Y53" i="3"/>
  <c r="Y9" i="3"/>
  <c r="X9" i="3"/>
  <c r="D37" i="3"/>
  <c r="E37" i="3"/>
  <c r="F37" i="3"/>
  <c r="G37" i="3"/>
  <c r="H37" i="3"/>
  <c r="I37" i="3"/>
  <c r="J37" i="3"/>
  <c r="K37" i="3"/>
  <c r="L37" i="3"/>
  <c r="N37" i="3"/>
  <c r="P37" i="3"/>
  <c r="Q37" i="3"/>
  <c r="R37" i="3"/>
  <c r="S37" i="3"/>
  <c r="T37" i="3"/>
  <c r="U37" i="3"/>
  <c r="V37" i="3"/>
  <c r="W37" i="3"/>
  <c r="C37" i="3"/>
  <c r="C30" i="3"/>
  <c r="U30" i="3"/>
  <c r="BM30" i="3"/>
  <c r="K40" i="9"/>
  <c r="CA5" i="3"/>
  <c r="BF5" i="3"/>
  <c r="BH5" i="3"/>
  <c r="AT37" i="3"/>
  <c r="AS37" i="3"/>
  <c r="AR37" i="3"/>
  <c r="AQ37" i="3"/>
  <c r="AP37" i="3"/>
  <c r="AO37" i="3"/>
  <c r="AN37" i="3"/>
  <c r="AL37" i="3"/>
  <c r="AJ37" i="3"/>
  <c r="AI37" i="3"/>
  <c r="AH37" i="3"/>
  <c r="AG37" i="3"/>
  <c r="AF37" i="3"/>
  <c r="AE37" i="3"/>
  <c r="AD37" i="3"/>
  <c r="AC37" i="3"/>
  <c r="AB37" i="3"/>
  <c r="AA37" i="3"/>
  <c r="Z37" i="3"/>
  <c r="AT30" i="3"/>
  <c r="AS30" i="3"/>
  <c r="AR30" i="3"/>
  <c r="AQ30" i="3"/>
  <c r="AP30" i="3"/>
  <c r="AO30" i="3"/>
  <c r="AN30" i="3"/>
  <c r="AL30" i="3"/>
  <c r="AJ30" i="3"/>
  <c r="AI30" i="3"/>
  <c r="AH30" i="3"/>
  <c r="AG30" i="3"/>
  <c r="AF30" i="3"/>
  <c r="AE30" i="3"/>
  <c r="AD30" i="3"/>
  <c r="AC30" i="3"/>
  <c r="AB30" i="3"/>
  <c r="AA30" i="3"/>
  <c r="Z30" i="3"/>
  <c r="AT22" i="3"/>
  <c r="AS22" i="3"/>
  <c r="AR22" i="3"/>
  <c r="AQ22" i="3"/>
  <c r="AP22" i="3"/>
  <c r="AO22" i="3"/>
  <c r="AN22" i="3"/>
  <c r="AL22" i="3"/>
  <c r="AJ22" i="3"/>
  <c r="AI22" i="3"/>
  <c r="AH22" i="3"/>
  <c r="AG22" i="3"/>
  <c r="AF22" i="3"/>
  <c r="AE22" i="3"/>
  <c r="AD22" i="3"/>
  <c r="AC22" i="3"/>
  <c r="AB22" i="3"/>
  <c r="AA22" i="3"/>
  <c r="Z22" i="3"/>
  <c r="AT15" i="3"/>
  <c r="AS15" i="3"/>
  <c r="AR15" i="3"/>
  <c r="AQ15" i="3"/>
  <c r="AP15" i="3"/>
  <c r="AO15" i="3"/>
  <c r="AN15" i="3"/>
  <c r="AL15" i="3"/>
  <c r="AJ15" i="3"/>
  <c r="AI15" i="3"/>
  <c r="AH15" i="3"/>
  <c r="AG15" i="3"/>
  <c r="AF15" i="3"/>
  <c r="AE15" i="3"/>
  <c r="AD15" i="3"/>
  <c r="AC15" i="3"/>
  <c r="AB15" i="3"/>
  <c r="AA15" i="3"/>
  <c r="Z15" i="3"/>
  <c r="D30" i="3"/>
  <c r="E30" i="3"/>
  <c r="F30" i="3"/>
  <c r="G30" i="3"/>
  <c r="H30" i="3"/>
  <c r="I30" i="3"/>
  <c r="J30" i="3"/>
  <c r="K30" i="3"/>
  <c r="L30" i="3"/>
  <c r="N30" i="3"/>
  <c r="P30" i="3"/>
  <c r="Q30" i="3"/>
  <c r="R30" i="3"/>
  <c r="S30" i="3"/>
  <c r="T30" i="3"/>
  <c r="V30" i="3"/>
  <c r="W30" i="3"/>
  <c r="D22" i="3"/>
  <c r="E22" i="3"/>
  <c r="F22" i="3"/>
  <c r="G22" i="3"/>
  <c r="H22" i="3"/>
  <c r="I22" i="3"/>
  <c r="J22" i="3"/>
  <c r="K22" i="3"/>
  <c r="L22" i="3"/>
  <c r="N22" i="3"/>
  <c r="P22" i="3"/>
  <c r="Q22" i="3"/>
  <c r="R22" i="3"/>
  <c r="S22" i="3"/>
  <c r="T22" i="3"/>
  <c r="U22" i="3"/>
  <c r="V22" i="3"/>
  <c r="W22" i="3"/>
  <c r="C22" i="3"/>
  <c r="D15" i="3"/>
  <c r="E15" i="3"/>
  <c r="F15" i="3"/>
  <c r="G15" i="3"/>
  <c r="H15" i="3"/>
  <c r="I15" i="3"/>
  <c r="J15" i="3"/>
  <c r="K15" i="3"/>
  <c r="L15" i="3"/>
  <c r="N15" i="3"/>
  <c r="P15" i="3"/>
  <c r="Q15" i="3"/>
  <c r="R15" i="3"/>
  <c r="S15" i="3"/>
  <c r="T15" i="3"/>
  <c r="U15" i="3"/>
  <c r="V15" i="3"/>
  <c r="W15" i="3"/>
  <c r="C15" i="3"/>
  <c r="BN44" i="3"/>
  <c r="M42" i="9"/>
  <c r="BO44" i="3"/>
  <c r="M41" i="9"/>
  <c r="BM44" i="3"/>
  <c r="M40" i="9"/>
  <c r="CI44" i="3"/>
  <c r="H42" i="9"/>
  <c r="CJ44" i="3"/>
  <c r="H41" i="9"/>
  <c r="CH44" i="3"/>
  <c r="H40" i="9"/>
  <c r="BN34" i="3"/>
  <c r="BN28" i="3"/>
  <c r="BN23" i="3"/>
  <c r="BN17" i="3"/>
  <c r="BN11" i="3"/>
  <c r="CI34" i="3"/>
  <c r="CI28" i="3"/>
  <c r="CI23" i="3"/>
  <c r="CI17" i="3"/>
  <c r="CI11" i="3"/>
  <c r="BO34" i="3"/>
  <c r="BO28" i="3"/>
  <c r="BO23" i="3"/>
  <c r="BO17" i="3"/>
  <c r="BO11" i="3"/>
  <c r="CJ28" i="3"/>
  <c r="CH34" i="3"/>
  <c r="CH28" i="3"/>
  <c r="CJ34" i="3"/>
  <c r="CJ23" i="3"/>
  <c r="CJ17" i="3"/>
  <c r="CJ11" i="3"/>
  <c r="CH23" i="3"/>
  <c r="CH17" i="3"/>
  <c r="CH11" i="3"/>
  <c r="BM34" i="3"/>
  <c r="BM28" i="3"/>
  <c r="BM23" i="3"/>
  <c r="BM17" i="3"/>
  <c r="BM11" i="3"/>
  <c r="BQ11" i="3"/>
  <c r="BV23" i="3"/>
  <c r="CH12" i="3"/>
  <c r="CI12" i="3"/>
  <c r="CJ12" i="3"/>
  <c r="CH13" i="3"/>
  <c r="CI13" i="3"/>
  <c r="CJ13" i="3"/>
  <c r="CH14" i="3"/>
  <c r="CI14" i="3"/>
  <c r="CJ14" i="3"/>
  <c r="CH16" i="3"/>
  <c r="CI16" i="3"/>
  <c r="CJ16" i="3"/>
  <c r="CH18" i="3"/>
  <c r="CI18" i="3"/>
  <c r="CJ18" i="3"/>
  <c r="CH19" i="3"/>
  <c r="CI19" i="3"/>
  <c r="CJ19" i="3"/>
  <c r="CH20" i="3"/>
  <c r="CI20" i="3"/>
  <c r="CJ20" i="3"/>
  <c r="CH21" i="3"/>
  <c r="CI21" i="3"/>
  <c r="CJ21" i="3"/>
  <c r="CH24" i="3"/>
  <c r="CI24" i="3"/>
  <c r="CJ24" i="3"/>
  <c r="CH25" i="3"/>
  <c r="CI25" i="3"/>
  <c r="CJ25" i="3"/>
  <c r="CH26" i="3"/>
  <c r="CI26" i="3"/>
  <c r="CJ26" i="3"/>
  <c r="CH27" i="3"/>
  <c r="CI27" i="3"/>
  <c r="CJ27" i="3"/>
  <c r="CH29" i="3"/>
  <c r="CI29" i="3"/>
  <c r="CJ29" i="3"/>
  <c r="CH31" i="3"/>
  <c r="CI31" i="3"/>
  <c r="CJ31" i="3"/>
  <c r="CH32" i="3"/>
  <c r="CI32" i="3"/>
  <c r="CJ32" i="3"/>
  <c r="CH33" i="3"/>
  <c r="CI33" i="3"/>
  <c r="CJ33" i="3"/>
  <c r="CH35" i="3"/>
  <c r="CI35" i="3"/>
  <c r="CJ35" i="3"/>
  <c r="CH36" i="3"/>
  <c r="CI36" i="3"/>
  <c r="CJ36" i="3"/>
  <c r="CH38" i="3"/>
  <c r="CI38" i="3"/>
  <c r="CJ38" i="3"/>
  <c r="CH39" i="3"/>
  <c r="CI39" i="3"/>
  <c r="CJ39" i="3"/>
  <c r="CH40" i="3"/>
  <c r="CI40" i="3"/>
  <c r="CJ40" i="3"/>
  <c r="CH41" i="3"/>
  <c r="CI41" i="3"/>
  <c r="CJ41" i="3"/>
  <c r="CH42" i="3"/>
  <c r="CI42" i="3"/>
  <c r="CJ42" i="3"/>
  <c r="CH43" i="3"/>
  <c r="CI43" i="3"/>
  <c r="CJ43" i="3"/>
  <c r="BM12" i="3"/>
  <c r="BN12" i="3"/>
  <c r="BO12" i="3"/>
  <c r="BM13" i="3"/>
  <c r="BN13" i="3"/>
  <c r="BO13" i="3"/>
  <c r="BM14" i="3"/>
  <c r="BN14" i="3"/>
  <c r="BO14" i="3"/>
  <c r="BM16" i="3"/>
  <c r="BN16" i="3"/>
  <c r="BO16" i="3"/>
  <c r="BM18" i="3"/>
  <c r="BN18" i="3"/>
  <c r="BO18" i="3"/>
  <c r="BM19" i="3"/>
  <c r="BN19" i="3"/>
  <c r="BO19" i="3"/>
  <c r="BM20" i="3"/>
  <c r="BN20" i="3"/>
  <c r="BO20" i="3"/>
  <c r="BM21" i="3"/>
  <c r="BN21" i="3"/>
  <c r="BO21" i="3"/>
  <c r="BM24" i="3"/>
  <c r="BN24" i="3"/>
  <c r="BO24" i="3"/>
  <c r="BM25" i="3"/>
  <c r="BN25" i="3"/>
  <c r="BO25" i="3"/>
  <c r="BM26" i="3"/>
  <c r="BN26" i="3"/>
  <c r="BO26" i="3"/>
  <c r="BM27" i="3"/>
  <c r="BN27" i="3"/>
  <c r="BO27" i="3"/>
  <c r="BM29" i="3"/>
  <c r="BN29" i="3"/>
  <c r="BO29" i="3"/>
  <c r="BM31" i="3"/>
  <c r="BN31" i="3"/>
  <c r="BO31" i="3"/>
  <c r="BM32" i="3"/>
  <c r="BN32" i="3"/>
  <c r="BO32" i="3"/>
  <c r="BM33" i="3"/>
  <c r="BN33" i="3"/>
  <c r="BO33" i="3"/>
  <c r="BM35" i="3"/>
  <c r="BN35" i="3"/>
  <c r="BO35" i="3"/>
  <c r="BM36" i="3"/>
  <c r="BN36" i="3"/>
  <c r="BO36" i="3"/>
  <c r="BM38" i="3"/>
  <c r="BN38" i="3"/>
  <c r="BO38" i="3"/>
  <c r="BM39" i="3"/>
  <c r="BN39" i="3"/>
  <c r="BO39" i="3"/>
  <c r="BM40" i="3"/>
  <c r="BN40" i="3"/>
  <c r="BO40" i="3"/>
  <c r="BM41" i="3"/>
  <c r="BN41" i="3"/>
  <c r="BO41" i="3"/>
  <c r="BM42" i="3"/>
  <c r="BN42" i="3"/>
  <c r="BO42" i="3"/>
  <c r="BM43" i="3"/>
  <c r="BN43" i="3"/>
  <c r="BO43" i="3"/>
  <c r="BL44" i="3"/>
  <c r="M18" i="9"/>
  <c r="CH5" i="3"/>
  <c r="CI5" i="3"/>
  <c r="CJ5" i="3"/>
  <c r="BR5" i="3"/>
  <c r="BS5" i="3"/>
  <c r="BT5" i="3"/>
  <c r="BU5" i="3"/>
  <c r="BV5" i="3"/>
  <c r="BW5" i="3"/>
  <c r="BX5" i="3"/>
  <c r="BY5" i="3"/>
  <c r="BZ5" i="3"/>
  <c r="CB5" i="3"/>
  <c r="CC5" i="3"/>
  <c r="CD5" i="3"/>
  <c r="CE5" i="3"/>
  <c r="CF5" i="3"/>
  <c r="CG5" i="3"/>
  <c r="BQ5" i="3"/>
  <c r="AX5" i="3"/>
  <c r="AY5" i="3"/>
  <c r="AZ5" i="3"/>
  <c r="BA5" i="3"/>
  <c r="BB5" i="3"/>
  <c r="BC5" i="3"/>
  <c r="BD5" i="3"/>
  <c r="BE5" i="3"/>
  <c r="BG5" i="3"/>
  <c r="BI5" i="3"/>
  <c r="BJ5" i="3"/>
  <c r="BK5" i="3"/>
  <c r="BL5" i="3"/>
  <c r="BM5" i="3"/>
  <c r="BN5" i="3"/>
  <c r="BO5" i="3"/>
  <c r="AW5" i="3"/>
  <c r="BB28" i="3"/>
  <c r="BZ40" i="3"/>
  <c r="CG11" i="3"/>
  <c r="CG12" i="3"/>
  <c r="CG13" i="3"/>
  <c r="CG14" i="3"/>
  <c r="CG16" i="3"/>
  <c r="CG17" i="3"/>
  <c r="CG18" i="3"/>
  <c r="CG19" i="3"/>
  <c r="CG20" i="3"/>
  <c r="CG21" i="3"/>
  <c r="CG23" i="3"/>
  <c r="CG24" i="3"/>
  <c r="CG25" i="3"/>
  <c r="CG26" i="3"/>
  <c r="CG27" i="3"/>
  <c r="CG28" i="3"/>
  <c r="CG29" i="3"/>
  <c r="CG31" i="3"/>
  <c r="CG32" i="3"/>
  <c r="CG33" i="3"/>
  <c r="CG34" i="3"/>
  <c r="CG35" i="3"/>
  <c r="CG36" i="3"/>
  <c r="CG38" i="3"/>
  <c r="CG39" i="3"/>
  <c r="CG40" i="3"/>
  <c r="CG41" i="3"/>
  <c r="CG42" i="3"/>
  <c r="CG43" i="3"/>
  <c r="CG44" i="3"/>
  <c r="H18" i="9"/>
  <c r="BL11" i="3"/>
  <c r="BL12" i="3"/>
  <c r="BL13" i="3"/>
  <c r="BL14" i="3"/>
  <c r="BL16" i="3"/>
  <c r="BL17" i="3"/>
  <c r="BL18" i="3"/>
  <c r="BL19" i="3"/>
  <c r="BL20" i="3"/>
  <c r="BL21" i="3"/>
  <c r="BL23" i="3"/>
  <c r="BL24" i="3"/>
  <c r="BL25" i="3"/>
  <c r="BL26" i="3"/>
  <c r="BL27" i="3"/>
  <c r="BL28" i="3"/>
  <c r="BL29" i="3"/>
  <c r="BL31" i="3"/>
  <c r="BL32" i="3"/>
  <c r="BL33" i="3"/>
  <c r="BL34" i="3"/>
  <c r="BL35" i="3"/>
  <c r="BL36" i="3"/>
  <c r="BL38" i="3"/>
  <c r="BL39" i="3"/>
  <c r="BL40" i="3"/>
  <c r="BL41" i="3"/>
  <c r="BL42" i="3"/>
  <c r="BL43" i="3"/>
  <c r="CF11" i="3"/>
  <c r="CF12" i="3"/>
  <c r="CF13" i="3"/>
  <c r="CF14" i="3"/>
  <c r="CF16" i="3"/>
  <c r="CF17" i="3"/>
  <c r="CF18" i="3"/>
  <c r="CF19" i="3"/>
  <c r="CF20" i="3"/>
  <c r="CF21" i="3"/>
  <c r="CF23" i="3"/>
  <c r="CF24" i="3"/>
  <c r="CF25" i="3"/>
  <c r="CF26" i="3"/>
  <c r="CF27" i="3"/>
  <c r="CF28" i="3"/>
  <c r="CF29" i="3"/>
  <c r="CF31" i="3"/>
  <c r="CF32" i="3"/>
  <c r="CF33" i="3"/>
  <c r="CF34" i="3"/>
  <c r="CF35" i="3"/>
  <c r="CF36" i="3"/>
  <c r="CF38" i="3"/>
  <c r="CF39" i="3"/>
  <c r="CF40" i="3"/>
  <c r="CF41" i="3"/>
  <c r="CF42" i="3"/>
  <c r="CF43" i="3"/>
  <c r="CF44" i="3"/>
  <c r="H16" i="9"/>
  <c r="BK12" i="3"/>
  <c r="BK13" i="3"/>
  <c r="BK14" i="3"/>
  <c r="BK16" i="3"/>
  <c r="BK17" i="3"/>
  <c r="BK18" i="3"/>
  <c r="BK19" i="3"/>
  <c r="BK20" i="3"/>
  <c r="BK21" i="3"/>
  <c r="BK23" i="3"/>
  <c r="BK24" i="3"/>
  <c r="BK25" i="3"/>
  <c r="BK26" i="3"/>
  <c r="BK27" i="3"/>
  <c r="BK28" i="3"/>
  <c r="BK29" i="3"/>
  <c r="BK31" i="3"/>
  <c r="BK32" i="3"/>
  <c r="BK33" i="3"/>
  <c r="BK34" i="3"/>
  <c r="BK35" i="3"/>
  <c r="BK36" i="3"/>
  <c r="BK38" i="3"/>
  <c r="BK39" i="3"/>
  <c r="BK40" i="3"/>
  <c r="BK41" i="3"/>
  <c r="BK42" i="3"/>
  <c r="BK43" i="3"/>
  <c r="BK44" i="3"/>
  <c r="M16" i="9"/>
  <c r="BK11" i="3"/>
  <c r="BQ14" i="3"/>
  <c r="BX14" i="3"/>
  <c r="BR14" i="3"/>
  <c r="BS14" i="3"/>
  <c r="AW11" i="3"/>
  <c r="AX11" i="3"/>
  <c r="AY11" i="3"/>
  <c r="AZ11" i="3"/>
  <c r="BA11" i="3"/>
  <c r="BB11" i="3"/>
  <c r="BC11" i="3"/>
  <c r="BD11" i="3"/>
  <c r="BE11" i="3"/>
  <c r="BG11" i="3"/>
  <c r="BI11" i="3"/>
  <c r="BJ11" i="3"/>
  <c r="BR11" i="3"/>
  <c r="BS11" i="3"/>
  <c r="BT11" i="3"/>
  <c r="BU11" i="3"/>
  <c r="BV11" i="3"/>
  <c r="BW11" i="3"/>
  <c r="BX11" i="3"/>
  <c r="BY11" i="3"/>
  <c r="BZ11" i="3"/>
  <c r="CB11" i="3"/>
  <c r="CD11" i="3"/>
  <c r="CE11" i="3"/>
  <c r="AW12" i="3"/>
  <c r="AX12" i="3"/>
  <c r="AY12" i="3"/>
  <c r="AZ12" i="3"/>
  <c r="BA12" i="3"/>
  <c r="BB12" i="3"/>
  <c r="BC12" i="3"/>
  <c r="BD12" i="3"/>
  <c r="BE12" i="3"/>
  <c r="BG12" i="3"/>
  <c r="BI12" i="3"/>
  <c r="BJ12" i="3"/>
  <c r="BQ12" i="3"/>
  <c r="BR12" i="3"/>
  <c r="BS12" i="3"/>
  <c r="BT12" i="3"/>
  <c r="BU12" i="3"/>
  <c r="BV12" i="3"/>
  <c r="BW12" i="3"/>
  <c r="BX12" i="3"/>
  <c r="BY12" i="3"/>
  <c r="BZ12" i="3"/>
  <c r="CB12" i="3"/>
  <c r="CD12" i="3"/>
  <c r="CE12" i="3"/>
  <c r="AW13" i="3"/>
  <c r="AX13" i="3"/>
  <c r="AY13" i="3"/>
  <c r="AZ13" i="3"/>
  <c r="BA13" i="3"/>
  <c r="BB13" i="3"/>
  <c r="BC13" i="3"/>
  <c r="BD13" i="3"/>
  <c r="BE13" i="3"/>
  <c r="BG13" i="3"/>
  <c r="BI13" i="3"/>
  <c r="BJ13" i="3"/>
  <c r="BQ13" i="3"/>
  <c r="BR13" i="3"/>
  <c r="BS13" i="3"/>
  <c r="BT13" i="3"/>
  <c r="BU13" i="3"/>
  <c r="BV13" i="3"/>
  <c r="BW13" i="3"/>
  <c r="BX13" i="3"/>
  <c r="BY13" i="3"/>
  <c r="BZ13" i="3"/>
  <c r="CB13" i="3"/>
  <c r="CD13" i="3"/>
  <c r="CE13" i="3"/>
  <c r="AW14" i="3"/>
  <c r="AX14" i="3"/>
  <c r="AY14" i="3"/>
  <c r="AZ14" i="3"/>
  <c r="BA14" i="3"/>
  <c r="BB14" i="3"/>
  <c r="BC14" i="3"/>
  <c r="BD14" i="3"/>
  <c r="BE14" i="3"/>
  <c r="BG14" i="3"/>
  <c r="BI14" i="3"/>
  <c r="BJ14" i="3"/>
  <c r="BT14" i="3"/>
  <c r="D22" i="9"/>
  <c r="BU14" i="3"/>
  <c r="BV14" i="3"/>
  <c r="D25" i="9"/>
  <c r="BW14" i="3"/>
  <c r="BY14" i="3"/>
  <c r="BZ14" i="3"/>
  <c r="CB14" i="3"/>
  <c r="CD14" i="3"/>
  <c r="CE14" i="3"/>
  <c r="AW16" i="3"/>
  <c r="AX16" i="3"/>
  <c r="AY16" i="3"/>
  <c r="AZ16" i="3"/>
  <c r="BA16" i="3"/>
  <c r="BB16" i="3"/>
  <c r="BC16" i="3"/>
  <c r="BD16" i="3"/>
  <c r="BE16" i="3"/>
  <c r="BG16" i="3"/>
  <c r="BI16" i="3"/>
  <c r="BJ16" i="3"/>
  <c r="BQ16" i="3"/>
  <c r="BR16" i="3"/>
  <c r="BS16" i="3"/>
  <c r="BT16" i="3"/>
  <c r="BU16" i="3"/>
  <c r="BV16" i="3"/>
  <c r="BW16" i="3"/>
  <c r="BX16" i="3"/>
  <c r="BY16" i="3"/>
  <c r="BZ16" i="3"/>
  <c r="CB16" i="3"/>
  <c r="CD16" i="3"/>
  <c r="CE16" i="3"/>
  <c r="AW17" i="3"/>
  <c r="AX17" i="3"/>
  <c r="AY17" i="3"/>
  <c r="AZ17" i="3"/>
  <c r="BA17" i="3"/>
  <c r="BB17" i="3"/>
  <c r="BC17" i="3"/>
  <c r="BD17" i="3"/>
  <c r="BE17" i="3"/>
  <c r="BG17" i="3"/>
  <c r="BI17" i="3"/>
  <c r="BJ17" i="3"/>
  <c r="BQ17" i="3"/>
  <c r="BR17" i="3"/>
  <c r="BS17" i="3"/>
  <c r="BT17" i="3"/>
  <c r="BU17" i="3"/>
  <c r="BV17" i="3"/>
  <c r="BW17" i="3"/>
  <c r="BX17" i="3"/>
  <c r="BY17" i="3"/>
  <c r="BZ17" i="3"/>
  <c r="CB17" i="3"/>
  <c r="CD17" i="3"/>
  <c r="CE17" i="3"/>
  <c r="AW18" i="3"/>
  <c r="AX18" i="3"/>
  <c r="AY18" i="3"/>
  <c r="AZ18" i="3"/>
  <c r="BA18" i="3"/>
  <c r="BB18" i="3"/>
  <c r="BC18" i="3"/>
  <c r="BD18" i="3"/>
  <c r="BE18" i="3"/>
  <c r="BG18" i="3"/>
  <c r="BI18" i="3"/>
  <c r="BJ18" i="3"/>
  <c r="BQ18" i="3"/>
  <c r="BR18" i="3"/>
  <c r="BS18" i="3"/>
  <c r="BT18" i="3"/>
  <c r="BU18" i="3"/>
  <c r="BV18" i="3"/>
  <c r="BW18" i="3"/>
  <c r="BX18" i="3"/>
  <c r="BY18" i="3"/>
  <c r="BZ18" i="3"/>
  <c r="CB18" i="3"/>
  <c r="CD18" i="3"/>
  <c r="CE18" i="3"/>
  <c r="AW19" i="3"/>
  <c r="AX19" i="3"/>
  <c r="AY19" i="3"/>
  <c r="AZ19" i="3"/>
  <c r="BA19" i="3"/>
  <c r="BB19" i="3"/>
  <c r="BC19" i="3"/>
  <c r="BD19" i="3"/>
  <c r="BE19" i="3"/>
  <c r="BG19" i="3"/>
  <c r="BI19" i="3"/>
  <c r="BJ19" i="3"/>
  <c r="BQ19" i="3"/>
  <c r="BR19" i="3"/>
  <c r="BS19" i="3"/>
  <c r="BT19" i="3"/>
  <c r="BU19" i="3"/>
  <c r="BV19" i="3"/>
  <c r="BW19" i="3"/>
  <c r="BX19" i="3"/>
  <c r="BY19" i="3"/>
  <c r="BZ19" i="3"/>
  <c r="CB19" i="3"/>
  <c r="CD19" i="3"/>
  <c r="CE19" i="3"/>
  <c r="AW20" i="3"/>
  <c r="AX20" i="3"/>
  <c r="AY20" i="3"/>
  <c r="AZ20" i="3"/>
  <c r="BA20" i="3"/>
  <c r="BB20" i="3"/>
  <c r="BC20" i="3"/>
  <c r="BD20" i="3"/>
  <c r="BE20" i="3"/>
  <c r="BG20" i="3"/>
  <c r="BI20" i="3"/>
  <c r="BJ20" i="3"/>
  <c r="BQ20" i="3"/>
  <c r="BR20" i="3"/>
  <c r="BS20" i="3"/>
  <c r="BT20" i="3"/>
  <c r="BU20" i="3"/>
  <c r="BV20" i="3"/>
  <c r="BW20" i="3"/>
  <c r="BX20" i="3"/>
  <c r="BY20" i="3"/>
  <c r="BZ20" i="3"/>
  <c r="CB20" i="3"/>
  <c r="CD20" i="3"/>
  <c r="CE20" i="3"/>
  <c r="AW21" i="3"/>
  <c r="AX21" i="3"/>
  <c r="AY21" i="3"/>
  <c r="AZ21" i="3"/>
  <c r="BA21" i="3"/>
  <c r="BB21" i="3"/>
  <c r="BC21" i="3"/>
  <c r="BD21" i="3"/>
  <c r="BE21" i="3"/>
  <c r="BG21" i="3"/>
  <c r="BI21" i="3"/>
  <c r="BJ21" i="3"/>
  <c r="BQ21" i="3"/>
  <c r="BR21" i="3"/>
  <c r="BS21" i="3"/>
  <c r="BT21" i="3"/>
  <c r="BU21" i="3"/>
  <c r="BV21" i="3"/>
  <c r="BW21" i="3"/>
  <c r="BX21" i="3"/>
  <c r="BY21" i="3"/>
  <c r="BZ21" i="3"/>
  <c r="CB21" i="3"/>
  <c r="CD21" i="3"/>
  <c r="CE21" i="3"/>
  <c r="AW23" i="3"/>
  <c r="AX23" i="3"/>
  <c r="AY23" i="3"/>
  <c r="AZ23" i="3"/>
  <c r="BA23" i="3"/>
  <c r="BB23" i="3"/>
  <c r="BC23" i="3"/>
  <c r="BD23" i="3"/>
  <c r="BE23" i="3"/>
  <c r="BG23" i="3"/>
  <c r="BI23" i="3"/>
  <c r="BJ23" i="3"/>
  <c r="BQ23" i="3"/>
  <c r="BR23" i="3"/>
  <c r="BS23" i="3"/>
  <c r="BT23" i="3"/>
  <c r="BU23" i="3"/>
  <c r="BW23" i="3"/>
  <c r="BX23" i="3"/>
  <c r="BY23" i="3"/>
  <c r="BZ23" i="3"/>
  <c r="CB23" i="3"/>
  <c r="CD23" i="3"/>
  <c r="CE23" i="3"/>
  <c r="AW24" i="3"/>
  <c r="AX24" i="3"/>
  <c r="AY24" i="3"/>
  <c r="AZ24" i="3"/>
  <c r="BA24" i="3"/>
  <c r="BB24" i="3"/>
  <c r="BC24" i="3"/>
  <c r="BD24" i="3"/>
  <c r="BE24" i="3"/>
  <c r="BG24" i="3"/>
  <c r="BI24" i="3"/>
  <c r="BJ24" i="3"/>
  <c r="BQ24" i="3"/>
  <c r="BR24" i="3"/>
  <c r="BS24" i="3"/>
  <c r="BT24" i="3"/>
  <c r="BU24" i="3"/>
  <c r="BV24" i="3"/>
  <c r="BW24" i="3"/>
  <c r="BX24" i="3"/>
  <c r="BY24" i="3"/>
  <c r="BZ24" i="3"/>
  <c r="CB24" i="3"/>
  <c r="CD24" i="3"/>
  <c r="CE24" i="3"/>
  <c r="AW25" i="3"/>
  <c r="AX25" i="3"/>
  <c r="AY25" i="3"/>
  <c r="AZ25" i="3"/>
  <c r="BA25" i="3"/>
  <c r="BB25" i="3"/>
  <c r="BC25" i="3"/>
  <c r="BD25" i="3"/>
  <c r="BE25" i="3"/>
  <c r="BG25" i="3"/>
  <c r="BI25" i="3"/>
  <c r="BJ25" i="3"/>
  <c r="BQ25" i="3"/>
  <c r="BR25" i="3"/>
  <c r="BS25" i="3"/>
  <c r="BT25" i="3"/>
  <c r="BU25" i="3"/>
  <c r="BV25" i="3"/>
  <c r="BW25" i="3"/>
  <c r="BX25" i="3"/>
  <c r="BY25" i="3"/>
  <c r="BZ25" i="3"/>
  <c r="CB25" i="3"/>
  <c r="CD25" i="3"/>
  <c r="CE25" i="3"/>
  <c r="AW26" i="3"/>
  <c r="AX26" i="3"/>
  <c r="AY26" i="3"/>
  <c r="AZ26" i="3"/>
  <c r="BA26" i="3"/>
  <c r="BB26" i="3"/>
  <c r="BC26" i="3"/>
  <c r="BD26" i="3"/>
  <c r="BE26" i="3"/>
  <c r="BG26" i="3"/>
  <c r="BI26" i="3"/>
  <c r="BJ26" i="3"/>
  <c r="BQ26" i="3"/>
  <c r="BR26" i="3"/>
  <c r="BS26" i="3"/>
  <c r="BT26" i="3"/>
  <c r="BU26" i="3"/>
  <c r="BV26" i="3"/>
  <c r="BW26" i="3"/>
  <c r="BX26" i="3"/>
  <c r="BY26" i="3"/>
  <c r="BZ26" i="3"/>
  <c r="CB26" i="3"/>
  <c r="CD26" i="3"/>
  <c r="CE26" i="3"/>
  <c r="AW27" i="3"/>
  <c r="AX27" i="3"/>
  <c r="AY27" i="3"/>
  <c r="AZ27" i="3"/>
  <c r="BA27" i="3"/>
  <c r="BB27" i="3"/>
  <c r="BC27" i="3"/>
  <c r="BD27" i="3"/>
  <c r="BE27" i="3"/>
  <c r="BG27" i="3"/>
  <c r="BI27" i="3"/>
  <c r="BJ27" i="3"/>
  <c r="BQ27" i="3"/>
  <c r="BR27" i="3"/>
  <c r="BS27" i="3"/>
  <c r="BT27" i="3"/>
  <c r="BU27" i="3"/>
  <c r="BV27" i="3"/>
  <c r="BW27" i="3"/>
  <c r="BX27" i="3"/>
  <c r="BY27" i="3"/>
  <c r="BZ27" i="3"/>
  <c r="CB27" i="3"/>
  <c r="CD27" i="3"/>
  <c r="CE27" i="3"/>
  <c r="AW28" i="3"/>
  <c r="AX28" i="3"/>
  <c r="AY28" i="3"/>
  <c r="AZ28" i="3"/>
  <c r="BA28" i="3"/>
  <c r="BC28" i="3"/>
  <c r="BD28" i="3"/>
  <c r="BE28" i="3"/>
  <c r="BG28" i="3"/>
  <c r="BI28" i="3"/>
  <c r="BJ28" i="3"/>
  <c r="BQ28" i="3"/>
  <c r="BR28" i="3"/>
  <c r="BS28" i="3"/>
  <c r="BT28" i="3"/>
  <c r="BU28" i="3"/>
  <c r="BV28" i="3"/>
  <c r="BW28" i="3"/>
  <c r="BX28" i="3"/>
  <c r="BY28" i="3"/>
  <c r="BZ28" i="3"/>
  <c r="CB28" i="3"/>
  <c r="CD28" i="3"/>
  <c r="CE28" i="3"/>
  <c r="AW29" i="3"/>
  <c r="AX29" i="3"/>
  <c r="AY29" i="3"/>
  <c r="AZ29" i="3"/>
  <c r="BA29" i="3"/>
  <c r="BB29" i="3"/>
  <c r="BC29" i="3"/>
  <c r="BD29" i="3"/>
  <c r="BE29" i="3"/>
  <c r="BG29" i="3"/>
  <c r="BI29" i="3"/>
  <c r="BJ29" i="3"/>
  <c r="BQ29" i="3"/>
  <c r="BR29" i="3"/>
  <c r="BS29" i="3"/>
  <c r="BT29" i="3"/>
  <c r="BU29" i="3"/>
  <c r="BV29" i="3"/>
  <c r="BW29" i="3"/>
  <c r="BX29" i="3"/>
  <c r="BY29" i="3"/>
  <c r="BZ29" i="3"/>
  <c r="CB29" i="3"/>
  <c r="CD29" i="3"/>
  <c r="CE29" i="3"/>
  <c r="AW31" i="3"/>
  <c r="AX31" i="3"/>
  <c r="AY31" i="3"/>
  <c r="AZ31" i="3"/>
  <c r="BA31" i="3"/>
  <c r="BB31" i="3"/>
  <c r="BC31" i="3"/>
  <c r="BD31" i="3"/>
  <c r="BE31" i="3"/>
  <c r="BG31" i="3"/>
  <c r="BI31" i="3"/>
  <c r="BJ31" i="3"/>
  <c r="BQ31" i="3"/>
  <c r="BR31" i="3"/>
  <c r="BS31" i="3"/>
  <c r="BT31" i="3"/>
  <c r="BU31" i="3"/>
  <c r="BV31" i="3"/>
  <c r="BW31" i="3"/>
  <c r="BX31" i="3"/>
  <c r="BY31" i="3"/>
  <c r="BZ31" i="3"/>
  <c r="CB31" i="3"/>
  <c r="CD31" i="3"/>
  <c r="CE31" i="3"/>
  <c r="AW32" i="3"/>
  <c r="AX32" i="3"/>
  <c r="AY32" i="3"/>
  <c r="AZ32" i="3"/>
  <c r="BA32" i="3"/>
  <c r="BB32" i="3"/>
  <c r="BC32" i="3"/>
  <c r="BD32" i="3"/>
  <c r="BE32" i="3"/>
  <c r="BG32" i="3"/>
  <c r="BI32" i="3"/>
  <c r="BJ32" i="3"/>
  <c r="BQ32" i="3"/>
  <c r="BR32" i="3"/>
  <c r="BS32" i="3"/>
  <c r="BT32" i="3"/>
  <c r="BU32" i="3"/>
  <c r="BV32" i="3"/>
  <c r="BW32" i="3"/>
  <c r="BX32" i="3"/>
  <c r="BY32" i="3"/>
  <c r="BZ32" i="3"/>
  <c r="CB32" i="3"/>
  <c r="CD32" i="3"/>
  <c r="CE32" i="3"/>
  <c r="AW33" i="3"/>
  <c r="AX33" i="3"/>
  <c r="AY33" i="3"/>
  <c r="AZ33" i="3"/>
  <c r="BA33" i="3"/>
  <c r="BB33" i="3"/>
  <c r="BC33" i="3"/>
  <c r="BD33" i="3"/>
  <c r="BE33" i="3"/>
  <c r="BG33" i="3"/>
  <c r="BI33" i="3"/>
  <c r="BJ33" i="3"/>
  <c r="BQ33" i="3"/>
  <c r="BR33" i="3"/>
  <c r="BS33" i="3"/>
  <c r="BT33" i="3"/>
  <c r="BU33" i="3"/>
  <c r="BV33" i="3"/>
  <c r="BW33" i="3"/>
  <c r="BX33" i="3"/>
  <c r="BY33" i="3"/>
  <c r="BZ33" i="3"/>
  <c r="CB33" i="3"/>
  <c r="CD33" i="3"/>
  <c r="CE33" i="3"/>
  <c r="AW34" i="3"/>
  <c r="AX34" i="3"/>
  <c r="AY34" i="3"/>
  <c r="AZ34" i="3"/>
  <c r="BA34" i="3"/>
  <c r="BB34" i="3"/>
  <c r="BC34" i="3"/>
  <c r="BD34" i="3"/>
  <c r="BE34" i="3"/>
  <c r="BG34" i="3"/>
  <c r="BI34" i="3"/>
  <c r="BJ34" i="3"/>
  <c r="BQ34" i="3"/>
  <c r="BR34" i="3"/>
  <c r="BS34" i="3"/>
  <c r="BT34" i="3"/>
  <c r="BU34" i="3"/>
  <c r="BV34" i="3"/>
  <c r="BW34" i="3"/>
  <c r="BX34" i="3"/>
  <c r="BY34" i="3"/>
  <c r="BZ34" i="3"/>
  <c r="CB34" i="3"/>
  <c r="CD34" i="3"/>
  <c r="CE34" i="3"/>
  <c r="AW35" i="3"/>
  <c r="AX35" i="3"/>
  <c r="AY35" i="3"/>
  <c r="AZ35" i="3"/>
  <c r="BA35" i="3"/>
  <c r="BB35" i="3"/>
  <c r="BC35" i="3"/>
  <c r="BD35" i="3"/>
  <c r="BE35" i="3"/>
  <c r="BG35" i="3"/>
  <c r="BI35" i="3"/>
  <c r="BJ35" i="3"/>
  <c r="BQ35" i="3"/>
  <c r="BR35" i="3"/>
  <c r="BS35" i="3"/>
  <c r="BT35" i="3"/>
  <c r="BU35" i="3"/>
  <c r="BV35" i="3"/>
  <c r="BW35" i="3"/>
  <c r="BX35" i="3"/>
  <c r="BY35" i="3"/>
  <c r="BZ35" i="3"/>
  <c r="CB35" i="3"/>
  <c r="CD35" i="3"/>
  <c r="CE35" i="3"/>
  <c r="AW36" i="3"/>
  <c r="AX36" i="3"/>
  <c r="AY36" i="3"/>
  <c r="AZ36" i="3"/>
  <c r="BA36" i="3"/>
  <c r="BB36" i="3"/>
  <c r="BC36" i="3"/>
  <c r="BD36" i="3"/>
  <c r="BE36" i="3"/>
  <c r="BG36" i="3"/>
  <c r="BI36" i="3"/>
  <c r="BJ36" i="3"/>
  <c r="BQ36" i="3"/>
  <c r="BR36" i="3"/>
  <c r="BS36" i="3"/>
  <c r="BT36" i="3"/>
  <c r="BU36" i="3"/>
  <c r="BV36" i="3"/>
  <c r="BW36" i="3"/>
  <c r="BX36" i="3"/>
  <c r="BY36" i="3"/>
  <c r="BZ36" i="3"/>
  <c r="CB36" i="3"/>
  <c r="CD36" i="3"/>
  <c r="CE36" i="3"/>
  <c r="AW38" i="3"/>
  <c r="AX38" i="3"/>
  <c r="AY38" i="3"/>
  <c r="AZ38" i="3"/>
  <c r="BA38" i="3"/>
  <c r="BB38" i="3"/>
  <c r="BC38" i="3"/>
  <c r="BD38" i="3"/>
  <c r="BE38" i="3"/>
  <c r="BG38" i="3"/>
  <c r="BI38" i="3"/>
  <c r="BJ38" i="3"/>
  <c r="BQ38" i="3"/>
  <c r="BR38" i="3"/>
  <c r="BS38" i="3"/>
  <c r="BT38" i="3"/>
  <c r="BU38" i="3"/>
  <c r="BV38" i="3"/>
  <c r="BW38" i="3"/>
  <c r="BX38" i="3"/>
  <c r="BY38" i="3"/>
  <c r="BZ38" i="3"/>
  <c r="CB38" i="3"/>
  <c r="CD38" i="3"/>
  <c r="CE38" i="3"/>
  <c r="AW39" i="3"/>
  <c r="AX39" i="3"/>
  <c r="AY39" i="3"/>
  <c r="AZ39" i="3"/>
  <c r="BA39" i="3"/>
  <c r="BB39" i="3"/>
  <c r="BC39" i="3"/>
  <c r="BD39" i="3"/>
  <c r="BE39" i="3"/>
  <c r="BG39" i="3"/>
  <c r="BI39" i="3"/>
  <c r="BJ39" i="3"/>
  <c r="BQ39" i="3"/>
  <c r="BR39" i="3"/>
  <c r="BS39" i="3"/>
  <c r="BT39" i="3"/>
  <c r="BU39" i="3"/>
  <c r="BV39" i="3"/>
  <c r="BW39" i="3"/>
  <c r="BX39" i="3"/>
  <c r="BY39" i="3"/>
  <c r="BZ39" i="3"/>
  <c r="CB39" i="3"/>
  <c r="CD39" i="3"/>
  <c r="CE39" i="3"/>
  <c r="AW40" i="3"/>
  <c r="AX40" i="3"/>
  <c r="AY40" i="3"/>
  <c r="AZ40" i="3"/>
  <c r="BA40" i="3"/>
  <c r="BB40" i="3"/>
  <c r="BC40" i="3"/>
  <c r="BD40" i="3"/>
  <c r="BE40" i="3"/>
  <c r="BG40" i="3"/>
  <c r="BI40" i="3"/>
  <c r="BJ40" i="3"/>
  <c r="BQ40" i="3"/>
  <c r="BR40" i="3"/>
  <c r="BS40" i="3"/>
  <c r="BT40" i="3"/>
  <c r="BU40" i="3"/>
  <c r="BV40" i="3"/>
  <c r="BW40" i="3"/>
  <c r="BX40" i="3"/>
  <c r="BY40" i="3"/>
  <c r="CB40" i="3"/>
  <c r="CD40" i="3"/>
  <c r="CE40" i="3"/>
  <c r="AW41" i="3"/>
  <c r="AX41" i="3"/>
  <c r="AY41" i="3"/>
  <c r="AZ41" i="3"/>
  <c r="BA41" i="3"/>
  <c r="BB41" i="3"/>
  <c r="BC41" i="3"/>
  <c r="BD41" i="3"/>
  <c r="BE41" i="3"/>
  <c r="BG41" i="3"/>
  <c r="BI41" i="3"/>
  <c r="BJ41" i="3"/>
  <c r="BQ41" i="3"/>
  <c r="BR41" i="3"/>
  <c r="BS41" i="3"/>
  <c r="BT41" i="3"/>
  <c r="BU41" i="3"/>
  <c r="BV41" i="3"/>
  <c r="BW41" i="3"/>
  <c r="BX41" i="3"/>
  <c r="BY41" i="3"/>
  <c r="BZ41" i="3"/>
  <c r="CB41" i="3"/>
  <c r="CD41" i="3"/>
  <c r="CE41" i="3"/>
  <c r="AW42" i="3"/>
  <c r="AX42" i="3"/>
  <c r="AY42" i="3"/>
  <c r="AZ42" i="3"/>
  <c r="BA42" i="3"/>
  <c r="BB42" i="3"/>
  <c r="BC42" i="3"/>
  <c r="BD42" i="3"/>
  <c r="BE42" i="3"/>
  <c r="BG42" i="3"/>
  <c r="BI42" i="3"/>
  <c r="BJ42" i="3"/>
  <c r="BQ42" i="3"/>
  <c r="BR42" i="3"/>
  <c r="BS42" i="3"/>
  <c r="BT42" i="3"/>
  <c r="BU42" i="3"/>
  <c r="BV42" i="3"/>
  <c r="BW42" i="3"/>
  <c r="BX42" i="3"/>
  <c r="BY42" i="3"/>
  <c r="BZ42" i="3"/>
  <c r="CB42" i="3"/>
  <c r="CD42" i="3"/>
  <c r="CE42" i="3"/>
  <c r="AW43" i="3"/>
  <c r="AX43" i="3"/>
  <c r="AY43" i="3"/>
  <c r="AZ43" i="3"/>
  <c r="BA43" i="3"/>
  <c r="BB43" i="3"/>
  <c r="BC43" i="3"/>
  <c r="BD43" i="3"/>
  <c r="BE43" i="3"/>
  <c r="BG43" i="3"/>
  <c r="BI43" i="3"/>
  <c r="BJ43" i="3"/>
  <c r="BQ43" i="3"/>
  <c r="BR43" i="3"/>
  <c r="BS43" i="3"/>
  <c r="BT43" i="3"/>
  <c r="BU43" i="3"/>
  <c r="BV43" i="3"/>
  <c r="BW43" i="3"/>
  <c r="BX43" i="3"/>
  <c r="BY43" i="3"/>
  <c r="BZ43" i="3"/>
  <c r="CB43" i="3"/>
  <c r="CD43" i="3"/>
  <c r="CE43" i="3"/>
  <c r="AW44" i="3"/>
  <c r="M13" i="9"/>
  <c r="AX44" i="3"/>
  <c r="M17" i="9"/>
  <c r="AY44" i="3"/>
  <c r="M19" i="9"/>
  <c r="AZ44" i="3"/>
  <c r="M22" i="9"/>
  <c r="BA44" i="3"/>
  <c r="M23" i="9"/>
  <c r="BB44" i="3"/>
  <c r="M14" i="9"/>
  <c r="BC44" i="3"/>
  <c r="M30" i="9"/>
  <c r="BD44" i="3"/>
  <c r="M32" i="9"/>
  <c r="BE44" i="3"/>
  <c r="M33" i="9"/>
  <c r="BG44" i="3"/>
  <c r="M35" i="9"/>
  <c r="BI44" i="3"/>
  <c r="M38" i="9"/>
  <c r="BJ44" i="3"/>
  <c r="M50" i="9"/>
  <c r="BQ44" i="3"/>
  <c r="H13" i="9"/>
  <c r="BR44" i="3"/>
  <c r="H17" i="9"/>
  <c r="BS44" i="3"/>
  <c r="H19" i="9"/>
  <c r="BT44" i="3"/>
  <c r="H22" i="9"/>
  <c r="BU44" i="3"/>
  <c r="H23" i="9"/>
  <c r="BV44" i="3"/>
  <c r="H25" i="9"/>
  <c r="BW44" i="3"/>
  <c r="H26" i="9"/>
  <c r="BX44" i="3"/>
  <c r="H14" i="9"/>
  <c r="BY44" i="3"/>
  <c r="H32" i="9"/>
  <c r="BZ44" i="3"/>
  <c r="H33" i="9"/>
  <c r="CB44" i="3"/>
  <c r="H35" i="9"/>
  <c r="CD44" i="3"/>
  <c r="H38" i="9"/>
  <c r="CE44" i="3"/>
  <c r="H50" i="9"/>
  <c r="BA15" i="3"/>
  <c r="I23" i="9"/>
  <c r="BI15" i="3"/>
  <c r="I38" i="9"/>
  <c r="BD15" i="3"/>
  <c r="I32" i="9"/>
  <c r="BB15" i="3"/>
  <c r="I14" i="9"/>
  <c r="BJ15" i="3"/>
  <c r="I50" i="9"/>
  <c r="BC15" i="3"/>
  <c r="I30" i="9"/>
  <c r="BK15" i="3"/>
  <c r="I16" i="9"/>
  <c r="AX15" i="3"/>
  <c r="I17" i="9"/>
  <c r="BN15" i="3"/>
  <c r="I42" i="9"/>
  <c r="AY15" i="3"/>
  <c r="I19" i="9"/>
  <c r="BG15" i="3"/>
  <c r="I35" i="9"/>
  <c r="BO15" i="3"/>
  <c r="I41" i="9"/>
  <c r="AZ15" i="3"/>
  <c r="I22" i="9"/>
  <c r="BL15" i="3"/>
  <c r="I18" i="9"/>
  <c r="AW15" i="3"/>
  <c r="I13" i="9"/>
  <c r="BE15" i="3"/>
  <c r="I33" i="9"/>
  <c r="BM15" i="3"/>
  <c r="I40" i="9"/>
  <c r="BR15" i="3"/>
  <c r="D17" i="9"/>
  <c r="BZ15" i="3"/>
  <c r="D33" i="9"/>
  <c r="CH15" i="3"/>
  <c r="D40" i="9"/>
  <c r="BS15" i="3"/>
  <c r="D19" i="9"/>
  <c r="CI15" i="3"/>
  <c r="D42" i="9"/>
  <c r="BT15" i="3"/>
  <c r="CB15" i="3"/>
  <c r="D35" i="9"/>
  <c r="CJ15" i="3"/>
  <c r="D41" i="9"/>
  <c r="BU15" i="3"/>
  <c r="D23" i="9"/>
  <c r="BW15" i="3"/>
  <c r="D26" i="9"/>
  <c r="CE15" i="3"/>
  <c r="D50" i="9"/>
  <c r="BX15" i="3"/>
  <c r="D14" i="9"/>
  <c r="CF15" i="3"/>
  <c r="D16" i="9"/>
  <c r="BQ15" i="3"/>
  <c r="D13" i="9"/>
  <c r="BY15" i="3"/>
  <c r="D32" i="9"/>
  <c r="CG15" i="3"/>
  <c r="D18" i="9"/>
  <c r="BV15" i="3"/>
  <c r="CD15" i="3"/>
  <c r="D38" i="9"/>
  <c r="BA22" i="3"/>
  <c r="J23" i="9"/>
  <c r="BI22" i="3"/>
  <c r="J38" i="9"/>
  <c r="BE22" i="3"/>
  <c r="J33" i="9"/>
  <c r="BB22" i="3"/>
  <c r="BJ22" i="3"/>
  <c r="J50" i="9"/>
  <c r="BC22" i="3"/>
  <c r="J30" i="9"/>
  <c r="BK22" i="3"/>
  <c r="J16" i="9"/>
  <c r="BD22" i="3"/>
  <c r="J32" i="9"/>
  <c r="BL22" i="3"/>
  <c r="J18" i="9"/>
  <c r="AX22" i="3"/>
  <c r="J17" i="9"/>
  <c r="BN22" i="3"/>
  <c r="J42" i="9"/>
  <c r="AY22" i="3"/>
  <c r="J19" i="9"/>
  <c r="BG22" i="3"/>
  <c r="J35" i="9"/>
  <c r="BO22" i="3"/>
  <c r="J41" i="9"/>
  <c r="AZ22" i="3"/>
  <c r="J22" i="9"/>
  <c r="AW22" i="3"/>
  <c r="J13" i="9"/>
  <c r="BM22" i="3"/>
  <c r="J40" i="9"/>
  <c r="J14" i="9"/>
  <c r="BR22" i="3"/>
  <c r="E17" i="9"/>
  <c r="BZ22" i="3"/>
  <c r="E33" i="9"/>
  <c r="CH22" i="3"/>
  <c r="BS22" i="3"/>
  <c r="E19" i="9"/>
  <c r="CI22" i="3"/>
  <c r="E42" i="9"/>
  <c r="BT22" i="3"/>
  <c r="E22" i="9"/>
  <c r="CB22" i="3"/>
  <c r="E35" i="9"/>
  <c r="CJ22" i="3"/>
  <c r="E41" i="9"/>
  <c r="BU22" i="3"/>
  <c r="E23" i="9"/>
  <c r="BW22" i="3"/>
  <c r="E26" i="9"/>
  <c r="CE22" i="3"/>
  <c r="E50" i="9"/>
  <c r="BX22" i="3"/>
  <c r="E14" i="9"/>
  <c r="CF22" i="3"/>
  <c r="E16" i="9"/>
  <c r="BQ22" i="3"/>
  <c r="E13" i="9"/>
  <c r="BY22" i="3"/>
  <c r="E32" i="9"/>
  <c r="CG22" i="3"/>
  <c r="E18" i="9"/>
  <c r="BV22" i="3"/>
  <c r="E25" i="9"/>
  <c r="CD22" i="3"/>
  <c r="E38" i="9"/>
  <c r="E40" i="9"/>
  <c r="BA30" i="3"/>
  <c r="K23" i="9"/>
  <c r="BI30" i="3"/>
  <c r="K38" i="9"/>
  <c r="BB30" i="3"/>
  <c r="K14" i="9"/>
  <c r="BJ30" i="3"/>
  <c r="K50" i="9"/>
  <c r="BC30" i="3"/>
  <c r="K30" i="9"/>
  <c r="BK30" i="3"/>
  <c r="K16" i="9"/>
  <c r="BD30" i="3"/>
  <c r="K32" i="9"/>
  <c r="BL30" i="3"/>
  <c r="K18" i="9"/>
  <c r="AW30" i="3"/>
  <c r="K13" i="9"/>
  <c r="BE30" i="3"/>
  <c r="K33" i="9"/>
  <c r="AX30" i="3"/>
  <c r="K17" i="9"/>
  <c r="BN30" i="3"/>
  <c r="K42" i="9"/>
  <c r="AY30" i="3"/>
  <c r="K19" i="9"/>
  <c r="BG30" i="3"/>
  <c r="K35" i="9"/>
  <c r="BO30" i="3"/>
  <c r="K41" i="9"/>
  <c r="AZ30" i="3"/>
  <c r="K22" i="9"/>
  <c r="BR30" i="3"/>
  <c r="F17" i="9"/>
  <c r="BZ30" i="3"/>
  <c r="F33" i="9"/>
  <c r="CH30" i="3"/>
  <c r="F40" i="9"/>
  <c r="BS30" i="3"/>
  <c r="F19" i="9"/>
  <c r="CI30" i="3"/>
  <c r="F42" i="9"/>
  <c r="BT30" i="3"/>
  <c r="F22" i="9"/>
  <c r="CB30" i="3"/>
  <c r="F35" i="9"/>
  <c r="CJ30" i="3"/>
  <c r="F41" i="9"/>
  <c r="BU30" i="3"/>
  <c r="F23" i="9"/>
  <c r="BV30" i="3"/>
  <c r="F25" i="9"/>
  <c r="CD30" i="3"/>
  <c r="F38" i="9"/>
  <c r="BW30" i="3"/>
  <c r="F26" i="9"/>
  <c r="CE30" i="3"/>
  <c r="F50" i="9"/>
  <c r="BX30" i="3"/>
  <c r="F14" i="9"/>
  <c r="CF30" i="3"/>
  <c r="F16" i="9"/>
  <c r="BQ30" i="3"/>
  <c r="F13" i="9"/>
  <c r="BY30" i="3"/>
  <c r="F32" i="9"/>
  <c r="CG30" i="3"/>
  <c r="F18" i="9"/>
  <c r="BA37" i="3"/>
  <c r="L23" i="9"/>
  <c r="BI37" i="3"/>
  <c r="L38" i="9"/>
  <c r="BB37" i="3"/>
  <c r="L14" i="9"/>
  <c r="BJ37" i="3"/>
  <c r="L50" i="9"/>
  <c r="BC37" i="3"/>
  <c r="L30" i="9"/>
  <c r="BD37" i="3"/>
  <c r="L32" i="9"/>
  <c r="BL37" i="3"/>
  <c r="L18" i="9"/>
  <c r="AW37" i="3"/>
  <c r="BM37" i="3"/>
  <c r="L40" i="9"/>
  <c r="BK37" i="3"/>
  <c r="L16" i="9"/>
  <c r="AX37" i="3"/>
  <c r="L17" i="9"/>
  <c r="BN37" i="3"/>
  <c r="L42" i="9"/>
  <c r="AY37" i="3"/>
  <c r="L19" i="9"/>
  <c r="BG37" i="3"/>
  <c r="L35" i="9"/>
  <c r="BO37" i="3"/>
  <c r="AZ37" i="3"/>
  <c r="L22" i="9"/>
  <c r="BE37" i="3"/>
  <c r="L33" i="9"/>
  <c r="L41" i="9"/>
  <c r="L13" i="9"/>
  <c r="BR37" i="3"/>
  <c r="G17" i="9"/>
  <c r="BZ37" i="3"/>
  <c r="G33" i="9"/>
  <c r="CH37" i="3"/>
  <c r="BS37" i="3"/>
  <c r="G19" i="9"/>
  <c r="CI37" i="3"/>
  <c r="G42" i="9"/>
  <c r="BT37" i="3"/>
  <c r="G22" i="9"/>
  <c r="CB37" i="3"/>
  <c r="G35" i="9"/>
  <c r="BU37" i="3"/>
  <c r="G23" i="9"/>
  <c r="CD37" i="3"/>
  <c r="G38" i="9"/>
  <c r="CJ37" i="3"/>
  <c r="G41" i="9"/>
  <c r="BW37" i="3"/>
  <c r="G26" i="9"/>
  <c r="CE37" i="3"/>
  <c r="G50" i="9"/>
  <c r="BX37" i="3"/>
  <c r="G14" i="9"/>
  <c r="CF37" i="3"/>
  <c r="G16" i="9"/>
  <c r="BQ37" i="3"/>
  <c r="G13" i="9"/>
  <c r="BY37" i="3"/>
  <c r="G32" i="9"/>
  <c r="CG37" i="3"/>
  <c r="G18" i="9"/>
  <c r="BV37" i="3"/>
  <c r="G25" i="9"/>
  <c r="G40" i="9"/>
</calcChain>
</file>

<file path=xl/sharedStrings.xml><?xml version="1.0" encoding="utf-8"?>
<sst xmlns="http://schemas.openxmlformats.org/spreadsheetml/2006/main" count="261" uniqueCount="79">
  <si>
    <t>PERCENTAGE CHANGES IN DAMAGE</t>
  </si>
  <si>
    <t>BRACED GABLE ENDS</t>
  </si>
  <si>
    <t>HIP ROOF</t>
  </si>
  <si>
    <t>MEMBRANE</t>
  </si>
  <si>
    <t>NAILING OF DECK 8d</t>
  </si>
  <si>
    <t>CLIPS</t>
  </si>
  <si>
    <t>STRAPS</t>
  </si>
  <si>
    <t>TIES OR CLIPS</t>
  </si>
  <si>
    <t>DOOR AND SKYLIGHT COVERS</t>
  </si>
  <si>
    <t>(REFERENCE DAMAGE RATE - MITIGATED DAMAGE RATE)/(REFERENCE DAMAGE RATE)*100</t>
  </si>
  <si>
    <t>WIND SPEED (MPH)</t>
  </si>
  <si>
    <t>-</t>
  </si>
  <si>
    <t>VERTICAL REINFORCING</t>
  </si>
  <si>
    <t>LARGER ANCHORS
OR CLOSER SPACING</t>
  </si>
  <si>
    <t>WINDOW
SHUTTERS</t>
  </si>
  <si>
    <t>WINDOWS</t>
  </si>
  <si>
    <t>PERCENTAGE CHANGES IN DAMAGE
(REFERENCE DAMAGE RATE - MITIGATED DAMAGE RATE)/(REFERENCE DAMAGE RATE)*100</t>
  </si>
  <si>
    <t>WINDOW DOOR, 
SKYLIGHT STRENGTH</t>
  </si>
  <si>
    <t>OPENING 
PROTECTION</t>
  </si>
  <si>
    <t>WALL FOUNDATION
STRENGTH</t>
  </si>
  <si>
    <t>WALL-
FLOOR 
STRENGTH</t>
  </si>
  <si>
    <t>ROOF-WALL
STRENGTH</t>
  </si>
  <si>
    <t>ROOF 
STRENGTH</t>
  </si>
  <si>
    <t>ROOF 
COVERING</t>
  </si>
  <si>
    <t>INDIVIDUAL
MITIGATION MEASURES</t>
  </si>
  <si>
    <t>MITIGATION MEASURES IN 
COMBINATION</t>
  </si>
  <si>
    <t>Masonry</t>
  </si>
  <si>
    <t>Wood</t>
  </si>
  <si>
    <t>The wind speeds are translates from 3 sec gust to 1 min sustained, as follows:</t>
  </si>
  <si>
    <t>Applying Simiu's equations to do the conversion, the conversion factor is 0.78</t>
  </si>
  <si>
    <t>the average roughness length for zip code 33921 in Lee county is found to be 0.17125</t>
  </si>
  <si>
    <t>3 sec</t>
  </si>
  <si>
    <t>wind speed</t>
  </si>
  <si>
    <t>1 min%</t>
  </si>
  <si>
    <t>Conversion Factor =</t>
  </si>
  <si>
    <t>Base</t>
  </si>
  <si>
    <t>Braced Gable</t>
  </si>
  <si>
    <t>Rated shingles</t>
  </si>
  <si>
    <t>8d sheat nails</t>
  </si>
  <si>
    <t>R2w clips</t>
  </si>
  <si>
    <t>R2w straps</t>
  </si>
  <si>
    <t>Reinfor mas</t>
  </si>
  <si>
    <t>Mitigated Struct</t>
  </si>
  <si>
    <t>Hip roof</t>
  </si>
  <si>
    <t>Shutters/plywood</t>
  </si>
  <si>
    <t>Shutt/steel</t>
  </si>
  <si>
    <t>Shutt/Egnrd</t>
  </si>
  <si>
    <t>Door cover</t>
  </si>
  <si>
    <t>Lam Glass</t>
  </si>
  <si>
    <t>Impact Glass</t>
  </si>
  <si>
    <t>Sill clips</t>
  </si>
  <si>
    <t>Sill straps</t>
  </si>
  <si>
    <t>METAL</t>
  </si>
  <si>
    <t>Metal Roof</t>
  </si>
  <si>
    <t>Membrane</t>
  </si>
  <si>
    <t>Timber</t>
  </si>
  <si>
    <t>Form V-2: Mitigation Measures – Range of Changes in Damage (1 min)</t>
  </si>
  <si>
    <t>HS Doors</t>
  </si>
  <si>
    <t>HS Slider</t>
  </si>
  <si>
    <t>HS Garage</t>
  </si>
  <si>
    <t>ENTRY DOORS</t>
  </si>
  <si>
    <t>GARAGE DOORS</t>
  </si>
  <si>
    <t>SLIDING GLASS DOORS</t>
  </si>
  <si>
    <t>FRAME BUILDING</t>
  </si>
  <si>
    <t>MASONRY BUILDING</t>
  </si>
  <si>
    <t>BUILDING</t>
  </si>
  <si>
    <t>MITIGATED BUILDING</t>
  </si>
  <si>
    <t>REFERENCE BUILDING</t>
  </si>
  <si>
    <t>Reference</t>
  </si>
  <si>
    <t>150 mph shingles</t>
  </si>
  <si>
    <t>Shutters/wood</t>
  </si>
  <si>
    <t>Shutt/metal</t>
  </si>
  <si>
    <t>Impact Rated</t>
  </si>
  <si>
    <t>150mph shingles</t>
  </si>
  <si>
    <t>ASTM D7158 CLASS H SHINGLES (150 MPH)</t>
  </si>
  <si>
    <t>STRUCT WOOD</t>
  </si>
  <si>
    <t>IMPACT RATED</t>
  </si>
  <si>
    <t>MEETS WINDBORNE DEBRIS REQUIREMENTS</t>
  </si>
  <si>
    <t>Mitigated+Reinf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</si>
</sst>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0.0%"/>
    <numFmt numFmtId="165" formatCode="_(* #,##0_);_(* \(#,##0\);_(* &quot;-&quot;??_);_(@_)"/>
    <numFmt numFmtId="166" formatCode="0.0000"/>
  </numFmts>
  <fonts count="11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indexed="12"/>
      <name val="Arial"/>
      <family val="2"/>
    </font>
    <font>
      <sz val="7"/>
      <name val="Arial"/>
      <family val="2"/>
    </font>
    <font>
      <sz val="6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C77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00"/>
        <bgColor indexed="64"/>
      </patternFill>
    </fill>
  </fills>
  <borders count="56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dashDotDot">
        <color auto="1"/>
      </left>
      <right style="dashDotDot">
        <color auto="1"/>
      </right>
      <top style="dashDotDot">
        <color auto="1"/>
      </top>
      <bottom/>
      <diagonal/>
    </border>
    <border>
      <left style="dashDotDot">
        <color auto="1"/>
      </left>
      <right style="dashDotDot">
        <color auto="1"/>
      </right>
      <top/>
      <bottom/>
      <diagonal/>
    </border>
    <border>
      <left style="dashDotDot">
        <color auto="1"/>
      </left>
      <right style="dashDotDot">
        <color auto="1"/>
      </right>
      <top/>
      <bottom style="dashDotDot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</borders>
  <cellStyleXfs count="18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270">
    <xf numFmtId="0" fontId="0" fillId="0" borderId="0" xfId="0"/>
    <xf numFmtId="0" fontId="3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9" fontId="2" fillId="0" borderId="0" xfId="2" applyFont="1" applyAlignment="1">
      <alignment horizontal="center"/>
    </xf>
    <xf numFmtId="1" fontId="3" fillId="0" borderId="0" xfId="2" applyNumberFormat="1" applyFont="1" applyAlignment="1">
      <alignment horizontal="center"/>
    </xf>
    <xf numFmtId="9" fontId="2" fillId="0" borderId="7" xfId="2" applyFont="1" applyBorder="1" applyAlignment="1">
      <alignment horizontal="center"/>
    </xf>
    <xf numFmtId="9" fontId="2" fillId="0" borderId="5" xfId="2" applyFont="1" applyBorder="1" applyAlignment="1">
      <alignment horizontal="center"/>
    </xf>
    <xf numFmtId="9" fontId="2" fillId="0" borderId="8" xfId="2" applyFont="1" applyBorder="1" applyAlignment="1">
      <alignment horizontal="center"/>
    </xf>
    <xf numFmtId="0" fontId="3" fillId="2" borderId="0" xfId="0" applyFont="1" applyFill="1" applyAlignment="1">
      <alignment horizontal="center"/>
    </xf>
    <xf numFmtId="9" fontId="2" fillId="2" borderId="5" xfId="2" applyFont="1" applyFill="1" applyBorder="1" applyAlignment="1">
      <alignment horizontal="center"/>
    </xf>
    <xf numFmtId="9" fontId="3" fillId="0" borderId="0" xfId="2" applyFont="1" applyAlignment="1">
      <alignment horizontal="center"/>
    </xf>
    <xf numFmtId="9" fontId="3" fillId="0" borderId="0" xfId="2" applyFont="1" applyAlignment="1">
      <alignment horizontal="left"/>
    </xf>
    <xf numFmtId="1" fontId="3" fillId="3" borderId="0" xfId="2" applyNumberFormat="1" applyFont="1" applyFill="1" applyAlignment="1">
      <alignment horizontal="center"/>
    </xf>
    <xf numFmtId="9" fontId="2" fillId="3" borderId="0" xfId="2" applyFont="1" applyFill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4" borderId="13" xfId="0" quotePrefix="1" applyFont="1" applyFill="1" applyBorder="1" applyAlignment="1">
      <alignment horizontal="center" vertical="center"/>
    </xf>
    <xf numFmtId="0" fontId="3" fillId="4" borderId="14" xfId="0" quotePrefix="1" applyFont="1" applyFill="1" applyBorder="1" applyAlignment="1">
      <alignment horizontal="center" vertical="center"/>
    </xf>
    <xf numFmtId="0" fontId="3" fillId="4" borderId="15" xfId="0" quotePrefix="1" applyFont="1" applyFill="1" applyBorder="1" applyAlignment="1">
      <alignment horizontal="center" vertical="center"/>
    </xf>
    <xf numFmtId="0" fontId="3" fillId="4" borderId="16" xfId="0" quotePrefix="1" applyFont="1" applyFill="1" applyBorder="1" applyAlignment="1">
      <alignment horizontal="center" vertical="center"/>
    </xf>
    <xf numFmtId="0" fontId="3" fillId="4" borderId="17" xfId="0" quotePrefix="1" applyFont="1" applyFill="1" applyBorder="1" applyAlignment="1">
      <alignment horizontal="center" vertical="center"/>
    </xf>
    <xf numFmtId="0" fontId="3" fillId="4" borderId="18" xfId="0" quotePrefix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0" fontId="2" fillId="0" borderId="4" xfId="2" applyNumberFormat="1" applyFont="1" applyFill="1" applyBorder="1" applyAlignment="1">
      <alignment horizontal="center" vertical="center"/>
    </xf>
    <xf numFmtId="10" fontId="2" fillId="0" borderId="5" xfId="2" applyNumberFormat="1" applyFont="1" applyBorder="1" applyAlignment="1">
      <alignment horizontal="center" vertical="center"/>
    </xf>
    <xf numFmtId="10" fontId="2" fillId="0" borderId="6" xfId="2" applyNumberFormat="1" applyFont="1" applyBorder="1" applyAlignment="1">
      <alignment horizontal="center" vertical="center"/>
    </xf>
    <xf numFmtId="10" fontId="2" fillId="0" borderId="3" xfId="2" applyNumberFormat="1" applyFont="1" applyBorder="1" applyAlignment="1">
      <alignment horizontal="center" vertical="center"/>
    </xf>
    <xf numFmtId="10" fontId="2" fillId="0" borderId="20" xfId="2" applyNumberFormat="1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10" fontId="2" fillId="0" borderId="21" xfId="2" applyNumberFormat="1" applyFont="1" applyBorder="1" applyAlignment="1">
      <alignment horizontal="center" vertical="center"/>
    </xf>
    <xf numFmtId="10" fontId="2" fillId="0" borderId="1" xfId="2" applyNumberFormat="1" applyFont="1" applyBorder="1" applyAlignment="1">
      <alignment horizontal="center" vertical="center"/>
    </xf>
    <xf numFmtId="10" fontId="2" fillId="0" borderId="2" xfId="2" applyNumberFormat="1" applyFont="1" applyBorder="1" applyAlignment="1">
      <alignment horizontal="center" vertical="center"/>
    </xf>
    <xf numFmtId="10" fontId="2" fillId="0" borderId="22" xfId="2" applyNumberFormat="1" applyFont="1" applyBorder="1" applyAlignment="1">
      <alignment horizontal="center" vertical="center"/>
    </xf>
    <xf numFmtId="10" fontId="2" fillId="0" borderId="23" xfId="2" applyNumberFormat="1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165" fontId="2" fillId="0" borderId="0" xfId="1" applyNumberFormat="1" applyFont="1" applyAlignment="1">
      <alignment horizontal="center"/>
    </xf>
    <xf numFmtId="9" fontId="2" fillId="5" borderId="5" xfId="2" applyFont="1" applyFill="1" applyBorder="1" applyAlignment="1">
      <alignment horizontal="center"/>
    </xf>
    <xf numFmtId="165" fontId="2" fillId="5" borderId="0" xfId="1" applyNumberFormat="1" applyFont="1" applyFill="1" applyAlignment="1">
      <alignment horizontal="center"/>
    </xf>
    <xf numFmtId="0" fontId="3" fillId="5" borderId="0" xfId="0" applyFont="1" applyFill="1" applyAlignment="1">
      <alignment horizontal="center"/>
    </xf>
    <xf numFmtId="9" fontId="2" fillId="5" borderId="0" xfId="2" applyFont="1" applyFill="1" applyAlignment="1">
      <alignment horizontal="center"/>
    </xf>
    <xf numFmtId="9" fontId="2" fillId="0" borderId="0" xfId="2" applyFont="1" applyFill="1" applyAlignment="1">
      <alignment horizontal="center"/>
    </xf>
    <xf numFmtId="0" fontId="3" fillId="0" borderId="0" xfId="0" applyFont="1" applyFill="1" applyAlignment="1">
      <alignment horizontal="center"/>
    </xf>
    <xf numFmtId="9" fontId="2" fillId="0" borderId="0" xfId="2" applyFont="1" applyFill="1" applyAlignment="1">
      <alignment horizontal="left"/>
    </xf>
    <xf numFmtId="9" fontId="2" fillId="6" borderId="4" xfId="2" applyNumberFormat="1" applyFont="1" applyFill="1" applyBorder="1" applyAlignment="1">
      <alignment horizontal="center" vertical="center"/>
    </xf>
    <xf numFmtId="9" fontId="2" fillId="0" borderId="4" xfId="2" applyNumberFormat="1" applyFont="1" applyFill="1" applyBorder="1" applyAlignment="1">
      <alignment horizontal="center" vertical="center"/>
    </xf>
    <xf numFmtId="9" fontId="2" fillId="2" borderId="4" xfId="2" applyNumberFormat="1" applyFont="1" applyFill="1" applyBorder="1" applyAlignment="1">
      <alignment horizontal="center" vertical="center"/>
    </xf>
    <xf numFmtId="9" fontId="2" fillId="0" borderId="4" xfId="2" applyNumberFormat="1" applyFont="1" applyBorder="1" applyAlignment="1">
      <alignment horizontal="center" vertical="center"/>
    </xf>
    <xf numFmtId="9" fontId="2" fillId="0" borderId="4" xfId="2" quotePrefix="1" applyNumberFormat="1" applyFont="1" applyBorder="1" applyAlignment="1">
      <alignment horizontal="center" vertical="center"/>
    </xf>
    <xf numFmtId="9" fontId="2" fillId="6" borderId="5" xfId="2" applyNumberFormat="1" applyFont="1" applyFill="1" applyBorder="1" applyAlignment="1">
      <alignment horizontal="center" vertical="center"/>
    </xf>
    <xf numFmtId="9" fontId="2" fillId="2" borderId="5" xfId="2" applyNumberFormat="1" applyFont="1" applyFill="1" applyBorder="1" applyAlignment="1">
      <alignment horizontal="center" vertical="center"/>
    </xf>
    <xf numFmtId="9" fontId="2" fillId="0" borderId="5" xfId="2" applyNumberFormat="1" applyFont="1" applyFill="1" applyBorder="1" applyAlignment="1">
      <alignment horizontal="center" vertical="center"/>
    </xf>
    <xf numFmtId="9" fontId="2" fillId="0" borderId="5" xfId="2" applyNumberFormat="1" applyFont="1" applyBorder="1" applyAlignment="1">
      <alignment horizontal="center" vertical="center"/>
    </xf>
    <xf numFmtId="9" fontId="2" fillId="0" borderId="5" xfId="2" quotePrefix="1" applyNumberFormat="1" applyFont="1" applyBorder="1" applyAlignment="1">
      <alignment horizontal="center" vertical="center"/>
    </xf>
    <xf numFmtId="9" fontId="2" fillId="2" borderId="5" xfId="0" applyNumberFormat="1" applyFont="1" applyFill="1" applyBorder="1" applyAlignment="1">
      <alignment horizontal="center" vertical="center"/>
    </xf>
    <xf numFmtId="9" fontId="2" fillId="2" borderId="6" xfId="0" applyNumberFormat="1" applyFont="1" applyFill="1" applyBorder="1" applyAlignment="1">
      <alignment horizontal="center" vertical="center"/>
    </xf>
    <xf numFmtId="9" fontId="2" fillId="6" borderId="6" xfId="2" applyNumberFormat="1" applyFont="1" applyFill="1" applyBorder="1" applyAlignment="1">
      <alignment horizontal="center" vertical="center"/>
    </xf>
    <xf numFmtId="9" fontId="2" fillId="2" borderId="6" xfId="2" applyNumberFormat="1" applyFont="1" applyFill="1" applyBorder="1" applyAlignment="1">
      <alignment horizontal="center" vertical="center"/>
    </xf>
    <xf numFmtId="9" fontId="2" fillId="0" borderId="6" xfId="2" applyNumberFormat="1" applyFont="1" applyFill="1" applyBorder="1" applyAlignment="1">
      <alignment horizontal="center" vertical="center"/>
    </xf>
    <xf numFmtId="9" fontId="2" fillId="0" borderId="6" xfId="2" applyNumberFormat="1" applyFont="1" applyBorder="1" applyAlignment="1">
      <alignment horizontal="center" vertical="center"/>
    </xf>
    <xf numFmtId="9" fontId="2" fillId="0" borderId="3" xfId="2" applyNumberFormat="1" applyFont="1" applyBorder="1" applyAlignment="1">
      <alignment horizontal="center" vertical="center"/>
    </xf>
    <xf numFmtId="9" fontId="2" fillId="2" borderId="20" xfId="2" applyNumberFormat="1" applyFont="1" applyFill="1" applyBorder="1" applyAlignment="1">
      <alignment horizontal="center" vertical="center"/>
    </xf>
    <xf numFmtId="9" fontId="2" fillId="0" borderId="19" xfId="2" quotePrefix="1" applyNumberFormat="1" applyFont="1" applyBorder="1" applyAlignment="1">
      <alignment horizontal="center" vertical="center"/>
    </xf>
    <xf numFmtId="9" fontId="2" fillId="0" borderId="25" xfId="2" quotePrefix="1" applyNumberFormat="1" applyFont="1" applyBorder="1" applyAlignment="1">
      <alignment horizontal="center" vertical="center"/>
    </xf>
    <xf numFmtId="9" fontId="2" fillId="6" borderId="3" xfId="2" applyNumberFormat="1" applyFont="1" applyFill="1" applyBorder="1" applyAlignment="1">
      <alignment horizontal="center" vertical="center"/>
    </xf>
    <xf numFmtId="9" fontId="2" fillId="0" borderId="17" xfId="2" applyNumberFormat="1" applyFont="1" applyBorder="1" applyAlignment="1">
      <alignment horizontal="center" vertical="center"/>
    </xf>
    <xf numFmtId="9" fontId="2" fillId="2" borderId="3" xfId="2" applyNumberFormat="1" applyFont="1" applyFill="1" applyBorder="1" applyAlignment="1">
      <alignment horizontal="center" vertical="center"/>
    </xf>
    <xf numFmtId="165" fontId="2" fillId="0" borderId="0" xfId="1" applyNumberFormat="1" applyFont="1" applyAlignment="1">
      <alignment horizontal="left"/>
    </xf>
    <xf numFmtId="9" fontId="5" fillId="7" borderId="0" xfId="2" applyNumberFormat="1" applyFont="1" applyFill="1" applyAlignment="1">
      <alignment horizontal="center"/>
    </xf>
    <xf numFmtId="9" fontId="5" fillId="0" borderId="0" xfId="2" applyNumberFormat="1" applyFont="1" applyAlignment="1">
      <alignment horizontal="center"/>
    </xf>
    <xf numFmtId="9" fontId="5" fillId="5" borderId="0" xfId="2" applyNumberFormat="1" applyFont="1" applyFill="1" applyAlignment="1">
      <alignment horizontal="center"/>
    </xf>
    <xf numFmtId="9" fontId="5" fillId="0" borderId="0" xfId="2" applyNumberFormat="1" applyFont="1" applyFill="1" applyAlignment="1">
      <alignment horizontal="center"/>
    </xf>
    <xf numFmtId="165" fontId="3" fillId="5" borderId="0" xfId="1" applyNumberFormat="1" applyFont="1" applyFill="1" applyAlignment="1">
      <alignment horizontal="center"/>
    </xf>
    <xf numFmtId="165" fontId="2" fillId="0" borderId="0" xfId="1" applyNumberFormat="1" applyFont="1" applyFill="1" applyAlignment="1">
      <alignment horizontal="center"/>
    </xf>
    <xf numFmtId="9" fontId="2" fillId="0" borderId="5" xfId="2" applyFont="1" applyFill="1" applyBorder="1" applyAlignment="1">
      <alignment horizontal="center"/>
    </xf>
    <xf numFmtId="9" fontId="2" fillId="7" borderId="5" xfId="2" applyFont="1" applyFill="1" applyBorder="1" applyAlignment="1">
      <alignment horizontal="center"/>
    </xf>
    <xf numFmtId="9" fontId="2" fillId="3" borderId="0" xfId="2" applyNumberFormat="1" applyFont="1" applyFill="1" applyAlignment="1">
      <alignment horizontal="center"/>
    </xf>
    <xf numFmtId="9" fontId="5" fillId="3" borderId="0" xfId="2" applyNumberFormat="1" applyFont="1" applyFill="1" applyAlignment="1">
      <alignment horizontal="center"/>
    </xf>
    <xf numFmtId="1" fontId="3" fillId="0" borderId="0" xfId="2" applyNumberFormat="1" applyFont="1" applyAlignment="1">
      <alignment horizontal="center" textRotation="90"/>
    </xf>
    <xf numFmtId="164" fontId="3" fillId="0" borderId="0" xfId="2" applyNumberFormat="1" applyFont="1" applyAlignment="1">
      <alignment horizontal="center"/>
    </xf>
    <xf numFmtId="164" fontId="3" fillId="0" borderId="0" xfId="2" applyNumberFormat="1" applyFont="1" applyAlignment="1">
      <alignment horizontal="center" textRotation="90"/>
    </xf>
    <xf numFmtId="164" fontId="2" fillId="0" borderId="0" xfId="2" applyNumberFormat="1" applyFont="1" applyAlignment="1">
      <alignment horizontal="center"/>
    </xf>
    <xf numFmtId="0" fontId="3" fillId="0" borderId="0" xfId="2" applyNumberFormat="1" applyFont="1" applyAlignment="1">
      <alignment horizontal="center"/>
    </xf>
    <xf numFmtId="9" fontId="2" fillId="0" borderId="19" xfId="2" applyFont="1" applyBorder="1" applyAlignment="1">
      <alignment horizontal="center"/>
    </xf>
    <xf numFmtId="9" fontId="2" fillId="2" borderId="19" xfId="2" applyFont="1" applyFill="1" applyBorder="1" applyAlignment="1">
      <alignment horizontal="center"/>
    </xf>
    <xf numFmtId="9" fontId="2" fillId="0" borderId="19" xfId="2" applyFont="1" applyFill="1" applyBorder="1" applyAlignment="1">
      <alignment horizontal="center"/>
    </xf>
    <xf numFmtId="9" fontId="2" fillId="7" borderId="19" xfId="2" applyFont="1" applyFill="1" applyBorder="1" applyAlignment="1">
      <alignment horizontal="center"/>
    </xf>
    <xf numFmtId="9" fontId="2" fillId="5" borderId="19" xfId="2" applyFont="1" applyFill="1" applyBorder="1" applyAlignment="1">
      <alignment horizontal="center"/>
    </xf>
    <xf numFmtId="9" fontId="2" fillId="0" borderId="30" xfId="2" applyFont="1" applyBorder="1" applyAlignment="1">
      <alignment horizontal="center"/>
    </xf>
    <xf numFmtId="9" fontId="2" fillId="0" borderId="31" xfId="2" applyFont="1" applyBorder="1" applyAlignment="1">
      <alignment horizontal="center"/>
    </xf>
    <xf numFmtId="9" fontId="5" fillId="8" borderId="0" xfId="2" applyNumberFormat="1" applyFont="1" applyFill="1" applyAlignment="1">
      <alignment horizontal="center"/>
    </xf>
    <xf numFmtId="9" fontId="2" fillId="9" borderId="4" xfId="2" applyNumberFormat="1" applyFont="1" applyFill="1" applyBorder="1" applyAlignment="1">
      <alignment horizontal="center" vertical="center"/>
    </xf>
    <xf numFmtId="9" fontId="2" fillId="9" borderId="5" xfId="2" applyNumberFormat="1" applyFont="1" applyFill="1" applyBorder="1" applyAlignment="1">
      <alignment horizontal="center" vertical="center"/>
    </xf>
    <xf numFmtId="9" fontId="2" fillId="9" borderId="6" xfId="2" applyNumberFormat="1" applyFont="1" applyFill="1" applyBorder="1" applyAlignment="1">
      <alignment horizontal="center" vertical="center"/>
    </xf>
    <xf numFmtId="9" fontId="2" fillId="0" borderId="46" xfId="2" applyFont="1" applyBorder="1" applyAlignment="1">
      <alignment horizontal="center"/>
    </xf>
    <xf numFmtId="9" fontId="2" fillId="0" borderId="47" xfId="2" applyFont="1" applyBorder="1" applyAlignment="1">
      <alignment horizontal="center"/>
    </xf>
    <xf numFmtId="9" fontId="2" fillId="2" borderId="47" xfId="2" applyFont="1" applyFill="1" applyBorder="1" applyAlignment="1">
      <alignment horizontal="center"/>
    </xf>
    <xf numFmtId="9" fontId="2" fillId="0" borderId="47" xfId="2" applyFont="1" applyFill="1" applyBorder="1" applyAlignment="1">
      <alignment horizontal="center"/>
    </xf>
    <xf numFmtId="9" fontId="2" fillId="7" borderId="47" xfId="2" applyFont="1" applyFill="1" applyBorder="1" applyAlignment="1">
      <alignment horizontal="center"/>
    </xf>
    <xf numFmtId="9" fontId="2" fillId="5" borderId="47" xfId="2" applyFont="1" applyFill="1" applyBorder="1" applyAlignment="1">
      <alignment horizontal="center"/>
    </xf>
    <xf numFmtId="9" fontId="2" fillId="0" borderId="48" xfId="2" applyFont="1" applyBorder="1" applyAlignment="1">
      <alignment horizontal="center"/>
    </xf>
    <xf numFmtId="0" fontId="0" fillId="12" borderId="0" xfId="0" applyFill="1"/>
    <xf numFmtId="0" fontId="0" fillId="0" borderId="0" xfId="0" applyFill="1"/>
    <xf numFmtId="164" fontId="3" fillId="0" borderId="0" xfId="2" applyNumberFormat="1" applyFont="1" applyAlignment="1">
      <alignment horizontal="center" textRotation="90" wrapText="1"/>
    </xf>
    <xf numFmtId="0" fontId="0" fillId="13" borderId="0" xfId="0" applyFill="1"/>
    <xf numFmtId="166" fontId="3" fillId="0" borderId="0" xfId="2" applyNumberFormat="1" applyFont="1" applyAlignment="1">
      <alignment horizontal="center" textRotation="90" wrapText="1"/>
    </xf>
    <xf numFmtId="166" fontId="3" fillId="0" borderId="0" xfId="2" applyNumberFormat="1" applyFont="1" applyFill="1" applyAlignment="1">
      <alignment horizontal="center" textRotation="90" wrapText="1"/>
    </xf>
    <xf numFmtId="166" fontId="0" fillId="0" borderId="0" xfId="0" applyNumberFormat="1"/>
    <xf numFmtId="166" fontId="0" fillId="0" borderId="0" xfId="0" applyNumberFormat="1" applyFill="1"/>
    <xf numFmtId="166" fontId="0" fillId="13" borderId="0" xfId="0" applyNumberFormat="1" applyFill="1"/>
    <xf numFmtId="166" fontId="7" fillId="14" borderId="0" xfId="0" applyNumberFormat="1" applyFont="1" applyFill="1" applyAlignment="1">
      <alignment horizontal="center"/>
    </xf>
    <xf numFmtId="166" fontId="3" fillId="14" borderId="0" xfId="2" applyNumberFormat="1" applyFont="1" applyFill="1" applyAlignment="1">
      <alignment horizontal="center" textRotation="90" wrapText="1"/>
    </xf>
    <xf numFmtId="166" fontId="0" fillId="14" borderId="0" xfId="0" applyNumberFormat="1" applyFill="1"/>
    <xf numFmtId="9" fontId="4" fillId="0" borderId="26" xfId="2" applyFont="1" applyBorder="1" applyAlignment="1">
      <alignment horizontal="center"/>
    </xf>
    <xf numFmtId="9" fontId="4" fillId="0" borderId="27" xfId="2" applyFont="1" applyBorder="1" applyAlignment="1">
      <alignment horizontal="center"/>
    </xf>
    <xf numFmtId="9" fontId="4" fillId="2" borderId="27" xfId="2" applyFont="1" applyFill="1" applyBorder="1" applyAlignment="1">
      <alignment horizontal="center"/>
    </xf>
    <xf numFmtId="9" fontId="4" fillId="0" borderId="27" xfId="2" applyFont="1" applyFill="1" applyBorder="1" applyAlignment="1">
      <alignment horizontal="center"/>
    </xf>
    <xf numFmtId="9" fontId="4" fillId="5" borderId="27" xfId="2" applyFont="1" applyFill="1" applyBorder="1" applyAlignment="1">
      <alignment horizontal="center"/>
    </xf>
    <xf numFmtId="9" fontId="4" fillId="7" borderId="27" xfId="2" applyFont="1" applyFill="1" applyBorder="1" applyAlignment="1">
      <alignment horizontal="center"/>
    </xf>
    <xf numFmtId="9" fontId="4" fillId="0" borderId="28" xfId="2" applyFont="1" applyBorder="1" applyAlignment="1">
      <alignment horizontal="center"/>
    </xf>
    <xf numFmtId="9" fontId="2" fillId="6" borderId="51" xfId="2" applyNumberFormat="1" applyFont="1" applyFill="1" applyBorder="1" applyAlignment="1">
      <alignment horizontal="center" vertical="center"/>
    </xf>
    <xf numFmtId="9" fontId="2" fillId="6" borderId="20" xfId="2" applyNumberFormat="1" applyFont="1" applyFill="1" applyBorder="1" applyAlignment="1">
      <alignment horizontal="center" vertical="center"/>
    </xf>
    <xf numFmtId="9" fontId="2" fillId="6" borderId="23" xfId="2" applyNumberFormat="1" applyFont="1" applyFill="1" applyBorder="1" applyAlignment="1">
      <alignment horizontal="center" vertical="center"/>
    </xf>
    <xf numFmtId="9" fontId="2" fillId="6" borderId="22" xfId="2" applyNumberFormat="1" applyFont="1" applyFill="1" applyBorder="1" applyAlignment="1">
      <alignment horizontal="center" vertical="center"/>
    </xf>
    <xf numFmtId="9" fontId="2" fillId="15" borderId="51" xfId="2" applyNumberFormat="1" applyFont="1" applyFill="1" applyBorder="1" applyAlignment="1">
      <alignment horizontal="center" vertical="center"/>
    </xf>
    <xf numFmtId="9" fontId="2" fillId="15" borderId="20" xfId="2" applyNumberFormat="1" applyFont="1" applyFill="1" applyBorder="1" applyAlignment="1">
      <alignment horizontal="center" vertical="center"/>
    </xf>
    <xf numFmtId="9" fontId="2" fillId="15" borderId="23" xfId="2" applyNumberFormat="1" applyFont="1" applyFill="1" applyBorder="1" applyAlignment="1">
      <alignment horizontal="center" vertical="center"/>
    </xf>
    <xf numFmtId="9" fontId="2" fillId="15" borderId="22" xfId="2" applyNumberFormat="1" applyFont="1" applyFill="1" applyBorder="1" applyAlignment="1">
      <alignment horizontal="center" vertical="center"/>
    </xf>
    <xf numFmtId="0" fontId="5" fillId="0" borderId="50" xfId="0" applyFont="1" applyBorder="1" applyAlignment="1">
      <alignment vertical="center" textRotation="90"/>
    </xf>
    <xf numFmtId="9" fontId="2" fillId="15" borderId="4" xfId="2" applyNumberFormat="1" applyFont="1" applyFill="1" applyBorder="1" applyAlignment="1">
      <alignment horizontal="center" vertical="center"/>
    </xf>
    <xf numFmtId="9" fontId="2" fillId="15" borderId="5" xfId="2" applyNumberFormat="1" applyFont="1" applyFill="1" applyBorder="1" applyAlignment="1">
      <alignment horizontal="center" vertical="center"/>
    </xf>
    <xf numFmtId="9" fontId="2" fillId="15" borderId="6" xfId="2" applyNumberFormat="1" applyFont="1" applyFill="1" applyBorder="1" applyAlignment="1">
      <alignment horizontal="center" vertical="center"/>
    </xf>
    <xf numFmtId="9" fontId="2" fillId="15" borderId="3" xfId="2" applyNumberFormat="1" applyFont="1" applyFill="1" applyBorder="1" applyAlignment="1">
      <alignment horizontal="center" vertical="center"/>
    </xf>
    <xf numFmtId="0" fontId="6" fillId="0" borderId="40" xfId="0" applyFont="1" applyBorder="1" applyAlignment="1">
      <alignment horizontal="center" vertical="center" wrapText="1"/>
    </xf>
    <xf numFmtId="0" fontId="2" fillId="0" borderId="19" xfId="0" applyFont="1" applyBorder="1" applyAlignment="1">
      <alignment vertical="center"/>
    </xf>
    <xf numFmtId="0" fontId="5" fillId="0" borderId="22" xfId="0" applyFont="1" applyBorder="1" applyAlignment="1">
      <alignment horizontal="center" vertical="center" wrapText="1"/>
    </xf>
    <xf numFmtId="9" fontId="4" fillId="0" borderId="27" xfId="2" applyNumberFormat="1" applyFont="1" applyFill="1" applyBorder="1" applyAlignment="1">
      <alignment horizontal="center"/>
    </xf>
    <xf numFmtId="1" fontId="3" fillId="16" borderId="0" xfId="2" applyNumberFormat="1" applyFont="1" applyFill="1" applyAlignment="1">
      <alignment horizontal="center"/>
    </xf>
    <xf numFmtId="1" fontId="3" fillId="16" borderId="0" xfId="2" applyNumberFormat="1" applyFont="1" applyFill="1" applyAlignment="1">
      <alignment horizontal="center" textRotation="90"/>
    </xf>
    <xf numFmtId="9" fontId="2" fillId="16" borderId="0" xfId="2" applyFont="1" applyFill="1" applyAlignment="1">
      <alignment horizontal="center"/>
    </xf>
    <xf numFmtId="9" fontId="2" fillId="16" borderId="30" xfId="2" applyFont="1" applyFill="1" applyBorder="1" applyAlignment="1">
      <alignment horizontal="center"/>
    </xf>
    <xf numFmtId="9" fontId="2" fillId="16" borderId="19" xfId="2" applyFont="1" applyFill="1" applyBorder="1" applyAlignment="1">
      <alignment horizontal="center"/>
    </xf>
    <xf numFmtId="9" fontId="2" fillId="16" borderId="31" xfId="2" applyFont="1" applyFill="1" applyBorder="1" applyAlignment="1">
      <alignment horizontal="center"/>
    </xf>
    <xf numFmtId="1" fontId="3" fillId="0" borderId="0" xfId="2" applyNumberFormat="1" applyFont="1" applyFill="1" applyAlignment="1">
      <alignment horizontal="center"/>
    </xf>
    <xf numFmtId="1" fontId="3" fillId="0" borderId="0" xfId="2" applyNumberFormat="1" applyFont="1" applyFill="1" applyAlignment="1">
      <alignment horizontal="center" textRotation="90"/>
    </xf>
    <xf numFmtId="9" fontId="2" fillId="0" borderId="7" xfId="2" applyFont="1" applyFill="1" applyBorder="1" applyAlignment="1">
      <alignment horizontal="center"/>
    </xf>
    <xf numFmtId="9" fontId="2" fillId="0" borderId="8" xfId="2" applyFont="1" applyFill="1" applyBorder="1" applyAlignment="1">
      <alignment horizontal="center"/>
    </xf>
    <xf numFmtId="1" fontId="3" fillId="0" borderId="0" xfId="0" applyNumberFormat="1" applyFont="1" applyFill="1" applyAlignment="1">
      <alignment horizontal="center"/>
    </xf>
    <xf numFmtId="0" fontId="7" fillId="0" borderId="0" xfId="0" applyFont="1" applyAlignment="1">
      <alignment horizontal="center"/>
    </xf>
    <xf numFmtId="166" fontId="7" fillId="0" borderId="0" xfId="0" applyNumberFormat="1" applyFont="1" applyAlignment="1">
      <alignment horizontal="center"/>
    </xf>
    <xf numFmtId="1" fontId="2" fillId="10" borderId="32" xfId="2" applyNumberFormat="1" applyFont="1" applyFill="1" applyBorder="1" applyAlignment="1">
      <alignment horizontal="center" vertical="center" textRotation="90"/>
    </xf>
    <xf numFmtId="1" fontId="2" fillId="10" borderId="33" xfId="2" applyNumberFormat="1" applyFont="1" applyFill="1" applyBorder="1" applyAlignment="1">
      <alignment horizontal="center" vertical="center" textRotation="90"/>
    </xf>
    <xf numFmtId="1" fontId="2" fillId="10" borderId="34" xfId="2" applyNumberFormat="1" applyFont="1" applyFill="1" applyBorder="1" applyAlignment="1">
      <alignment horizontal="center" vertical="center" textRotation="90"/>
    </xf>
    <xf numFmtId="1" fontId="2" fillId="0" borderId="32" xfId="2" applyNumberFormat="1" applyFont="1" applyBorder="1" applyAlignment="1">
      <alignment horizontal="center" vertical="center" textRotation="90"/>
    </xf>
    <xf numFmtId="1" fontId="2" fillId="0" borderId="33" xfId="2" applyNumberFormat="1" applyFont="1" applyBorder="1" applyAlignment="1">
      <alignment horizontal="center" vertical="center" textRotation="90"/>
    </xf>
    <xf numFmtId="1" fontId="2" fillId="0" borderId="34" xfId="2" applyNumberFormat="1" applyFont="1" applyBorder="1" applyAlignment="1">
      <alignment horizontal="center" vertical="center" textRotation="90"/>
    </xf>
    <xf numFmtId="1" fontId="2" fillId="2" borderId="32" xfId="2" applyNumberFormat="1" applyFont="1" applyFill="1" applyBorder="1" applyAlignment="1">
      <alignment horizontal="center" vertical="center" textRotation="90"/>
    </xf>
    <xf numFmtId="1" fontId="2" fillId="2" borderId="33" xfId="2" applyNumberFormat="1" applyFont="1" applyFill="1" applyBorder="1" applyAlignment="1">
      <alignment horizontal="center" vertical="center" textRotation="90"/>
    </xf>
    <xf numFmtId="1" fontId="2" fillId="2" borderId="34" xfId="2" applyNumberFormat="1" applyFont="1" applyFill="1" applyBorder="1" applyAlignment="1">
      <alignment horizontal="center" vertical="center" textRotation="90"/>
    </xf>
    <xf numFmtId="1" fontId="2" fillId="11" borderId="32" xfId="2" applyNumberFormat="1" applyFont="1" applyFill="1" applyBorder="1" applyAlignment="1">
      <alignment horizontal="center" vertical="center" textRotation="90"/>
    </xf>
    <xf numFmtId="1" fontId="2" fillId="11" borderId="33" xfId="2" applyNumberFormat="1" applyFont="1" applyFill="1" applyBorder="1" applyAlignment="1">
      <alignment horizontal="center" vertical="center" textRotation="90"/>
    </xf>
    <xf numFmtId="1" fontId="2" fillId="11" borderId="34" xfId="2" applyNumberFormat="1" applyFont="1" applyFill="1" applyBorder="1" applyAlignment="1">
      <alignment horizontal="center" vertical="center" textRotation="90"/>
    </xf>
    <xf numFmtId="1" fontId="2" fillId="16" borderId="32" xfId="2" applyNumberFormat="1" applyFont="1" applyFill="1" applyBorder="1" applyAlignment="1">
      <alignment horizontal="center" vertical="center" textRotation="90"/>
    </xf>
    <xf numFmtId="1" fontId="2" fillId="16" borderId="33" xfId="2" applyNumberFormat="1" applyFont="1" applyFill="1" applyBorder="1" applyAlignment="1">
      <alignment horizontal="center" vertical="center" textRotation="90"/>
    </xf>
    <xf numFmtId="1" fontId="2" fillId="16" borderId="34" xfId="2" applyNumberFormat="1" applyFont="1" applyFill="1" applyBorder="1" applyAlignment="1">
      <alignment horizontal="center" vertical="center" textRotation="90"/>
    </xf>
    <xf numFmtId="1" fontId="2" fillId="3" borderId="33" xfId="2" applyNumberFormat="1" applyFont="1" applyFill="1" applyBorder="1" applyAlignment="1">
      <alignment horizontal="center" vertical="center" textRotation="90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19" xfId="0" applyFont="1" applyBorder="1" applyAlignment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 textRotation="90" wrapText="1"/>
    </xf>
    <xf numFmtId="0" fontId="2" fillId="0" borderId="36" xfId="0" applyFont="1" applyBorder="1" applyAlignment="1">
      <alignment horizontal="center" vertical="center" textRotation="90"/>
    </xf>
    <xf numFmtId="0" fontId="2" fillId="0" borderId="37" xfId="0" applyFont="1" applyBorder="1" applyAlignment="1">
      <alignment horizontal="center" vertical="center" textRotation="90"/>
    </xf>
    <xf numFmtId="0" fontId="5" fillId="0" borderId="38" xfId="0" applyFont="1" applyBorder="1" applyAlignment="1">
      <alignment horizontal="center" vertical="center" textRotation="90" wrapText="1"/>
    </xf>
    <xf numFmtId="0" fontId="5" fillId="0" borderId="36" xfId="0" applyFont="1" applyBorder="1" applyAlignment="1">
      <alignment horizontal="center" vertical="center" textRotation="90"/>
    </xf>
    <xf numFmtId="0" fontId="5" fillId="0" borderId="39" xfId="0" applyFont="1" applyBorder="1" applyAlignment="1">
      <alignment horizontal="center" vertical="center" textRotation="90"/>
    </xf>
    <xf numFmtId="0" fontId="2" fillId="0" borderId="23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 textRotation="90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9" fontId="2" fillId="6" borderId="51" xfId="2" applyNumberFormat="1" applyFont="1" applyFill="1" applyBorder="1" applyAlignment="1">
      <alignment horizontal="center" vertical="center"/>
    </xf>
    <xf numFmtId="9" fontId="2" fillId="6" borderId="55" xfId="2" applyNumberFormat="1" applyFont="1" applyFill="1" applyBorder="1" applyAlignment="1">
      <alignment horizontal="center" vertical="center"/>
    </xf>
    <xf numFmtId="9" fontId="2" fillId="6" borderId="20" xfId="2" applyNumberFormat="1" applyFont="1" applyFill="1" applyBorder="1" applyAlignment="1">
      <alignment horizontal="center" vertical="center"/>
    </xf>
    <xf numFmtId="9" fontId="2" fillId="6" borderId="17" xfId="2" applyNumberFormat="1" applyFont="1" applyFill="1" applyBorder="1" applyAlignment="1">
      <alignment horizontal="center" vertical="center"/>
    </xf>
    <xf numFmtId="9" fontId="2" fillId="6" borderId="23" xfId="2" applyNumberFormat="1" applyFont="1" applyFill="1" applyBorder="1" applyAlignment="1">
      <alignment horizontal="center" vertical="center"/>
    </xf>
    <xf numFmtId="9" fontId="2" fillId="6" borderId="18" xfId="2" applyNumberFormat="1" applyFont="1" applyFill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0" borderId="29" xfId="0" applyFont="1" applyBorder="1" applyAlignment="1">
      <alignment horizontal="left" vertical="center" wrapText="1"/>
    </xf>
    <xf numFmtId="0" fontId="2" fillId="0" borderId="25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center" vertical="center" textRotation="90" wrapText="1"/>
    </xf>
    <xf numFmtId="0" fontId="5" fillId="0" borderId="49" xfId="0" applyFont="1" applyBorder="1" applyAlignment="1">
      <alignment horizontal="center" vertical="center" textRotation="90" wrapText="1"/>
    </xf>
    <xf numFmtId="0" fontId="2" fillId="4" borderId="16" xfId="0" applyFont="1" applyFill="1" applyBorder="1" applyAlignment="1">
      <alignment horizontal="left" vertical="center"/>
    </xf>
    <xf numFmtId="0" fontId="2" fillId="4" borderId="45" xfId="0" applyFont="1" applyFill="1" applyBorder="1" applyAlignment="1">
      <alignment horizontal="left" vertical="center"/>
    </xf>
    <xf numFmtId="0" fontId="2" fillId="0" borderId="38" xfId="0" applyFont="1" applyBorder="1" applyAlignment="1">
      <alignment horizontal="center" vertical="center" textRotation="90" wrapText="1"/>
    </xf>
    <xf numFmtId="0" fontId="2" fillId="0" borderId="3" xfId="0" applyFont="1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  <xf numFmtId="0" fontId="2" fillId="0" borderId="3" xfId="0" applyFont="1" applyBorder="1" applyAlignment="1">
      <alignment vertical="center" wrapText="1"/>
    </xf>
    <xf numFmtId="0" fontId="2" fillId="0" borderId="19" xfId="0" applyFont="1" applyBorder="1" applyAlignment="1">
      <alignment vertical="center" wrapText="1"/>
    </xf>
    <xf numFmtId="0" fontId="6" fillId="0" borderId="35" xfId="0" applyFont="1" applyBorder="1" applyAlignment="1">
      <alignment horizontal="center" vertical="center" textRotation="90" wrapText="1"/>
    </xf>
    <xf numFmtId="0" fontId="6" fillId="0" borderId="37" xfId="0" applyFont="1" applyBorder="1" applyAlignment="1">
      <alignment horizontal="center" vertical="center" textRotation="90"/>
    </xf>
    <xf numFmtId="0" fontId="6" fillId="0" borderId="2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49" fontId="6" fillId="0" borderId="12" xfId="0" applyNumberFormat="1" applyFont="1" applyBorder="1" applyAlignment="1">
      <alignment horizontal="center" vertical="center" textRotation="90" wrapText="1"/>
    </xf>
    <xf numFmtId="49" fontId="6" fillId="0" borderId="49" xfId="0" applyNumberFormat="1" applyFont="1" applyBorder="1" applyAlignment="1">
      <alignment horizontal="center" vertical="center" textRotation="90"/>
    </xf>
    <xf numFmtId="49" fontId="6" fillId="0" borderId="50" xfId="0" applyNumberFormat="1" applyFont="1" applyBorder="1" applyAlignment="1">
      <alignment horizontal="center" vertical="center" textRotation="90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9" xfId="0" applyFont="1" applyBorder="1" applyAlignment="1">
      <alignment horizontal="left" vertical="center"/>
    </xf>
    <xf numFmtId="0" fontId="2" fillId="0" borderId="25" xfId="0" applyFont="1" applyBorder="1" applyAlignment="1">
      <alignment horizontal="left" vertical="center"/>
    </xf>
    <xf numFmtId="0" fontId="2" fillId="0" borderId="52" xfId="0" applyFont="1" applyBorder="1" applyAlignment="1">
      <alignment horizontal="left" vertical="center"/>
    </xf>
    <xf numFmtId="0" fontId="2" fillId="0" borderId="53" xfId="0" applyFont="1" applyBorder="1" applyAlignment="1">
      <alignment horizontal="left" vertical="center"/>
    </xf>
    <xf numFmtId="0" fontId="2" fillId="0" borderId="54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41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 textRotation="90" wrapText="1" shrinkToFit="1"/>
    </xf>
    <xf numFmtId="0" fontId="2" fillId="0" borderId="36" xfId="0" applyFont="1" applyBorder="1" applyAlignment="1">
      <alignment horizontal="center" vertical="center" textRotation="90" wrapText="1" shrinkToFit="1"/>
    </xf>
    <xf numFmtId="0" fontId="2" fillId="0" borderId="37" xfId="0" applyFont="1" applyBorder="1" applyAlignment="1">
      <alignment horizontal="center" vertical="center" textRotation="90" wrapText="1" shrinkToFit="1"/>
    </xf>
    <xf numFmtId="0" fontId="5" fillId="0" borderId="35" xfId="0" applyFont="1" applyBorder="1" applyAlignment="1">
      <alignment horizontal="center" vertical="center" textRotation="90" wrapText="1"/>
    </xf>
    <xf numFmtId="0" fontId="5" fillId="0" borderId="37" xfId="0" applyFont="1" applyBorder="1" applyAlignment="1">
      <alignment horizontal="center" vertical="center" textRotation="90"/>
    </xf>
    <xf numFmtId="0" fontId="2" fillId="0" borderId="23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</cellXfs>
  <cellStyles count="18">
    <cellStyle name="Comma" xfId="1" builtinId="3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Normal" xfId="0" builtinId="0"/>
    <cellStyle name="Percent" xfId="2" builtinId="5"/>
    <cellStyle name="Percent 2" xfId="3"/>
  </cellStyles>
  <dxfs count="0"/>
  <tableStyles count="0" defaultTableStyle="TableStyleMedium9" defaultPivotStyle="PivotStyleLight16"/>
  <colors>
    <mruColors>
      <color rgb="FF99CCFF"/>
      <color rgb="FF66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55"/>
  <sheetViews>
    <sheetView topLeftCell="A7" workbookViewId="0">
      <selection activeCell="F3" sqref="F3:F43"/>
    </sheetView>
  </sheetViews>
  <sheetFormatPr baseColWidth="10" defaultColWidth="8.6640625" defaultRowHeight="13" x14ac:dyDescent="0.15"/>
  <cols>
    <col min="1" max="1" width="18.5" customWidth="1" collapsed="1"/>
    <col min="2" max="2" width="8.1640625" bestFit="1" customWidth="1" collapsed="1"/>
    <col min="3" max="6" width="6.5" style="115" bestFit="1" customWidth="1" collapsed="1"/>
    <col min="7" max="7" width="3" style="115" bestFit="1" customWidth="1" collapsed="1"/>
    <col min="8" max="8" width="6.5" style="116" bestFit="1" customWidth="1" collapsed="1"/>
    <col min="9" max="9" width="6.5" style="115" bestFit="1" customWidth="1" collapsed="1"/>
    <col min="10" max="12" width="3" style="115" bestFit="1" customWidth="1" collapsed="1"/>
    <col min="13" max="14" width="3" style="116" bestFit="1" customWidth="1" collapsed="1"/>
    <col min="15" max="16" width="6.5" style="115" bestFit="1" customWidth="1" collapsed="1"/>
    <col min="17" max="18" width="3" style="115" bestFit="1" customWidth="1" collapsed="1"/>
    <col min="19" max="19" width="9.5" style="120" customWidth="1" collapsed="1"/>
    <col min="20" max="20" width="3" style="115" bestFit="1" customWidth="1" collapsed="1"/>
    <col min="21" max="22" width="6.5" style="116" bestFit="1" customWidth="1" collapsed="1"/>
    <col min="23" max="25" width="6.5" style="115" bestFit="1" customWidth="1" collapsed="1"/>
    <col min="28" max="28" width="6.5" style="115" bestFit="1" customWidth="1" collapsed="1"/>
    <col min="29" max="30" width="6.5" style="116" bestFit="1" customWidth="1" collapsed="1"/>
    <col min="31" max="31" width="3" style="115" bestFit="1" customWidth="1" collapsed="1"/>
    <col min="32" max="32" width="6.5" style="115" bestFit="1" customWidth="1" collapsed="1"/>
    <col min="33" max="33" width="3" style="115" bestFit="1" customWidth="1" collapsed="1"/>
    <col min="34" max="35" width="6.5" style="115" bestFit="1" customWidth="1" collapsed="1"/>
    <col min="36" max="36" width="6.5" style="116" bestFit="1" customWidth="1" collapsed="1"/>
    <col min="37" max="38" width="3" style="115" bestFit="1" customWidth="1" collapsed="1"/>
  </cols>
  <sheetData>
    <row r="1" spans="1:51" x14ac:dyDescent="0.15">
      <c r="B1" s="156" t="s">
        <v>26</v>
      </c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6"/>
      <c r="P1" s="156"/>
      <c r="Q1" s="156"/>
      <c r="R1" s="156"/>
      <c r="S1" s="118"/>
      <c r="T1" s="157" t="s">
        <v>55</v>
      </c>
      <c r="U1" s="157"/>
      <c r="V1" s="157"/>
      <c r="W1" s="157"/>
      <c r="X1" s="157"/>
      <c r="Y1" s="157"/>
      <c r="Z1" s="157"/>
      <c r="AA1" s="157"/>
      <c r="AB1" s="157"/>
      <c r="AC1" s="157"/>
      <c r="AD1" s="157"/>
      <c r="AE1" s="157"/>
      <c r="AF1" s="157"/>
      <c r="AG1" s="157"/>
      <c r="AH1" s="157"/>
      <c r="AI1" s="157"/>
      <c r="AJ1" s="157"/>
      <c r="AK1" s="157"/>
      <c r="AL1" s="157"/>
    </row>
    <row r="2" spans="1:51" ht="72" x14ac:dyDescent="0.15">
      <c r="B2" s="111" t="s">
        <v>35</v>
      </c>
      <c r="C2" s="113" t="s">
        <v>36</v>
      </c>
      <c r="D2" s="113" t="s">
        <v>37</v>
      </c>
      <c r="E2" s="113" t="s">
        <v>38</v>
      </c>
      <c r="F2" s="113" t="s">
        <v>39</v>
      </c>
      <c r="G2" s="113" t="s">
        <v>40</v>
      </c>
      <c r="H2" s="114" t="s">
        <v>43</v>
      </c>
      <c r="I2" s="113" t="s">
        <v>41</v>
      </c>
      <c r="J2" s="113" t="s">
        <v>44</v>
      </c>
      <c r="K2" s="113" t="s">
        <v>45</v>
      </c>
      <c r="L2" s="113" t="s">
        <v>46</v>
      </c>
      <c r="M2" s="113" t="s">
        <v>47</v>
      </c>
      <c r="N2" s="114" t="s">
        <v>48</v>
      </c>
      <c r="O2" s="113" t="s">
        <v>49</v>
      </c>
      <c r="P2" s="113" t="s">
        <v>42</v>
      </c>
      <c r="Q2" s="113" t="s">
        <v>53</v>
      </c>
      <c r="R2" s="113" t="s">
        <v>54</v>
      </c>
      <c r="S2" s="119"/>
      <c r="T2" s="113" t="s">
        <v>35</v>
      </c>
      <c r="U2" s="113" t="s">
        <v>36</v>
      </c>
      <c r="V2" s="114" t="s">
        <v>37</v>
      </c>
      <c r="W2" s="113" t="s">
        <v>38</v>
      </c>
      <c r="X2" s="113" t="s">
        <v>39</v>
      </c>
      <c r="Y2" s="113" t="s">
        <v>40</v>
      </c>
      <c r="Z2" s="86" t="s">
        <v>50</v>
      </c>
      <c r="AA2" s="86" t="s">
        <v>51</v>
      </c>
      <c r="AB2" s="113" t="s">
        <v>43</v>
      </c>
      <c r="AC2" s="113" t="s">
        <v>44</v>
      </c>
      <c r="AD2" s="113" t="s">
        <v>45</v>
      </c>
      <c r="AE2" s="113" t="s">
        <v>46</v>
      </c>
      <c r="AF2" s="113" t="s">
        <v>47</v>
      </c>
      <c r="AG2" s="113" t="s">
        <v>48</v>
      </c>
      <c r="AH2" s="113" t="s">
        <v>49</v>
      </c>
      <c r="AI2" s="113" t="s">
        <v>42</v>
      </c>
      <c r="AJ2" s="113" t="s">
        <v>53</v>
      </c>
      <c r="AK2" s="113" t="s">
        <v>54</v>
      </c>
      <c r="AL2"/>
      <c r="AN2" s="86"/>
      <c r="AO2" s="86"/>
      <c r="AP2" s="86"/>
      <c r="AQ2" s="86"/>
      <c r="AR2" s="86"/>
      <c r="AS2" s="86"/>
      <c r="AT2" s="86"/>
      <c r="AU2" s="86"/>
      <c r="AV2" s="86"/>
      <c r="AW2" s="86"/>
      <c r="AX2" s="86"/>
      <c r="AY2" s="86"/>
    </row>
    <row r="3" spans="1:51" x14ac:dyDescent="0.15">
      <c r="A3">
        <v>50</v>
      </c>
      <c r="B3">
        <v>0</v>
      </c>
      <c r="C3" s="115">
        <v>0</v>
      </c>
      <c r="D3" s="115">
        <v>0</v>
      </c>
      <c r="E3" s="115">
        <v>0</v>
      </c>
      <c r="F3" s="115">
        <v>0</v>
      </c>
      <c r="G3" s="115">
        <v>0</v>
      </c>
      <c r="H3" s="116">
        <v>0</v>
      </c>
      <c r="I3" s="115">
        <v>0</v>
      </c>
      <c r="J3" s="115">
        <v>0</v>
      </c>
      <c r="K3" s="115">
        <v>0</v>
      </c>
      <c r="L3" s="115">
        <v>0</v>
      </c>
      <c r="M3" s="116">
        <v>0</v>
      </c>
      <c r="N3" s="116">
        <v>0</v>
      </c>
      <c r="O3" s="115">
        <v>0</v>
      </c>
      <c r="P3" s="115">
        <v>0</v>
      </c>
      <c r="Q3" s="115">
        <v>0</v>
      </c>
      <c r="R3" s="115">
        <v>0</v>
      </c>
      <c r="T3" s="115">
        <v>0</v>
      </c>
      <c r="U3" s="115">
        <v>0</v>
      </c>
      <c r="V3" s="116">
        <v>0</v>
      </c>
      <c r="W3" s="115">
        <v>0</v>
      </c>
      <c r="X3" s="115">
        <v>0</v>
      </c>
      <c r="Y3" s="115">
        <v>0</v>
      </c>
      <c r="Z3">
        <v>0</v>
      </c>
      <c r="AA3">
        <v>0</v>
      </c>
      <c r="AB3" s="115">
        <v>0</v>
      </c>
      <c r="AC3" s="116">
        <v>0</v>
      </c>
      <c r="AD3" s="115">
        <v>0</v>
      </c>
      <c r="AE3" s="115">
        <v>0</v>
      </c>
      <c r="AF3" s="115">
        <v>0</v>
      </c>
      <c r="AG3" s="115">
        <v>0</v>
      </c>
      <c r="AH3" s="115">
        <v>0</v>
      </c>
      <c r="AI3" s="115">
        <v>0</v>
      </c>
      <c r="AJ3" s="115">
        <v>0</v>
      </c>
      <c r="AK3" s="115">
        <v>0</v>
      </c>
      <c r="AL3"/>
    </row>
    <row r="4" spans="1:51" x14ac:dyDescent="0.15">
      <c r="A4">
        <v>55</v>
      </c>
      <c r="B4">
        <v>1.08799999999999E-2</v>
      </c>
      <c r="C4" s="115">
        <v>1.08799999999999E-2</v>
      </c>
      <c r="D4" s="115">
        <v>1.08799999999999E-2</v>
      </c>
      <c r="E4" s="115">
        <v>1.08799999999999E-2</v>
      </c>
      <c r="F4" s="115">
        <v>1.08799999999999E-2</v>
      </c>
      <c r="G4" s="115">
        <v>1.08799999999999E-2</v>
      </c>
      <c r="H4" s="116">
        <v>1.08425E-2</v>
      </c>
      <c r="I4" s="115">
        <v>1.08799999999999E-2</v>
      </c>
      <c r="J4" s="115">
        <v>1.08799999999999E-2</v>
      </c>
      <c r="K4" s="115">
        <v>1.08799999999999E-2</v>
      </c>
      <c r="L4" s="115">
        <v>1.08799999999999E-2</v>
      </c>
      <c r="M4" s="116">
        <v>1.08799999999999E-2</v>
      </c>
      <c r="N4" s="116">
        <v>1.08799999999999E-2</v>
      </c>
      <c r="O4" s="115">
        <v>1.08799999999999E-2</v>
      </c>
      <c r="P4" s="115">
        <v>1.08799999999999E-2</v>
      </c>
      <c r="Q4" s="115">
        <v>1.08799999999999E-2</v>
      </c>
      <c r="R4" s="115">
        <v>1.08799999999999E-2</v>
      </c>
      <c r="T4" s="115">
        <v>1.1039999999999999E-2</v>
      </c>
      <c r="U4" s="115">
        <v>1.1039999999999999E-2</v>
      </c>
      <c r="V4" s="116">
        <v>1.1039999999999999E-2</v>
      </c>
      <c r="W4" s="115">
        <v>1.1039999999999999E-2</v>
      </c>
      <c r="X4" s="115">
        <v>1.1039999999999999E-2</v>
      </c>
      <c r="Y4" s="115">
        <v>1.1039999999999999E-2</v>
      </c>
      <c r="Z4">
        <v>1.1039999999999999E-2</v>
      </c>
      <c r="AA4">
        <v>1.1039999999999999E-2</v>
      </c>
      <c r="AB4" s="115">
        <v>1.1010000000000001E-2</v>
      </c>
      <c r="AC4" s="116">
        <v>1.1039999999999999E-2</v>
      </c>
      <c r="AD4" s="115">
        <v>1.1039999999999999E-2</v>
      </c>
      <c r="AE4" s="115">
        <v>1.1039999999999999E-2</v>
      </c>
      <c r="AF4" s="115">
        <v>1.1039999999999999E-2</v>
      </c>
      <c r="AG4" s="115">
        <v>1.1039999999999999E-2</v>
      </c>
      <c r="AH4" s="115">
        <v>1.1039999999999999E-2</v>
      </c>
      <c r="AI4" s="115">
        <v>1.1039999999999999E-2</v>
      </c>
      <c r="AJ4" s="115">
        <v>1.1039999999999999E-2</v>
      </c>
      <c r="AK4" s="115">
        <v>1.1039999999999999E-2</v>
      </c>
      <c r="AL4"/>
    </row>
    <row r="5" spans="1:51" s="110" customFormat="1" x14ac:dyDescent="0.15">
      <c r="A5">
        <v>60</v>
      </c>
      <c r="B5">
        <v>2.1806249999999999E-2</v>
      </c>
      <c r="C5" s="115">
        <v>2.1804999999999901E-2</v>
      </c>
      <c r="D5" s="115">
        <v>2.1806249999999999E-2</v>
      </c>
      <c r="E5" s="115">
        <v>2.1804999999999901E-2</v>
      </c>
      <c r="F5" s="115">
        <v>2.1806249999999999E-2</v>
      </c>
      <c r="G5" s="115">
        <v>2.18075E-2</v>
      </c>
      <c r="H5" s="116">
        <v>2.1681249999999999E-2</v>
      </c>
      <c r="I5" s="115">
        <v>2.1804999999999901E-2</v>
      </c>
      <c r="J5" s="115">
        <v>2.1806249999999999E-2</v>
      </c>
      <c r="K5" s="115">
        <v>2.1806249999999999E-2</v>
      </c>
      <c r="L5" s="115">
        <v>2.1804999999999901E-2</v>
      </c>
      <c r="M5" s="116">
        <v>2.1806249999999999E-2</v>
      </c>
      <c r="N5" s="116">
        <v>2.1804999999999901E-2</v>
      </c>
      <c r="O5" s="115">
        <v>2.1806249999999999E-2</v>
      </c>
      <c r="P5" s="115">
        <v>2.1804999999999901E-2</v>
      </c>
      <c r="Q5" s="115">
        <v>2.1806249999999999E-2</v>
      </c>
      <c r="R5" s="115">
        <v>2.1806249999999999E-2</v>
      </c>
      <c r="S5" s="120"/>
      <c r="T5" s="115">
        <v>2.2412499999999998E-2</v>
      </c>
      <c r="U5" s="115">
        <v>2.2412499999999998E-2</v>
      </c>
      <c r="V5" s="116">
        <v>2.2412499999999998E-2</v>
      </c>
      <c r="W5" s="115">
        <v>2.2412499999999998E-2</v>
      </c>
      <c r="X5" s="115">
        <v>2.2412499999999998E-2</v>
      </c>
      <c r="Y5" s="115">
        <v>2.241375E-2</v>
      </c>
      <c r="Z5" s="110">
        <v>2.2415000000000001E-2</v>
      </c>
      <c r="AA5" s="110">
        <v>2.2412499999999998E-2</v>
      </c>
      <c r="AB5" s="115">
        <v>2.2293750000000001E-2</v>
      </c>
      <c r="AC5" s="116">
        <v>2.2412499999999998E-2</v>
      </c>
      <c r="AD5" s="115">
        <v>2.2412499999999998E-2</v>
      </c>
      <c r="AE5" s="115">
        <v>2.2412499999999998E-2</v>
      </c>
      <c r="AF5" s="115">
        <v>2.2412499999999998E-2</v>
      </c>
      <c r="AG5" s="115">
        <v>2.2412499999999998E-2</v>
      </c>
      <c r="AH5" s="115">
        <v>2.241375E-2</v>
      </c>
      <c r="AI5" s="115">
        <v>2.2412499999999998E-2</v>
      </c>
      <c r="AJ5" s="115">
        <v>2.2412499999999998E-2</v>
      </c>
      <c r="AK5" s="115">
        <v>2.2412499999999998E-2</v>
      </c>
      <c r="AL5"/>
    </row>
    <row r="6" spans="1:51" s="110" customFormat="1" x14ac:dyDescent="0.15">
      <c r="A6">
        <v>65</v>
      </c>
      <c r="B6">
        <v>3.0871249999999999E-2</v>
      </c>
      <c r="C6" s="115">
        <v>3.0881249999999999E-2</v>
      </c>
      <c r="D6" s="115">
        <v>3.0871249999999999E-2</v>
      </c>
      <c r="E6" s="115">
        <v>3.086125E-2</v>
      </c>
      <c r="F6" s="115">
        <v>3.0875E-2</v>
      </c>
      <c r="G6" s="115">
        <v>3.0877499999999999E-2</v>
      </c>
      <c r="H6" s="116">
        <v>3.0745000000000001E-2</v>
      </c>
      <c r="I6" s="115">
        <v>3.0877499999999902E-2</v>
      </c>
      <c r="J6" s="115">
        <v>3.0876250000000001E-2</v>
      </c>
      <c r="K6" s="115">
        <v>3.0881249999999999E-2</v>
      </c>
      <c r="L6" s="115">
        <v>3.0876250000000001E-2</v>
      </c>
      <c r="M6" s="116">
        <v>3.0871249999999999E-2</v>
      </c>
      <c r="N6" s="116">
        <v>3.0881249999999999E-2</v>
      </c>
      <c r="O6" s="115">
        <v>3.0871249999999999E-2</v>
      </c>
      <c r="P6" s="115">
        <v>3.086125E-2</v>
      </c>
      <c r="Q6" s="115">
        <v>3.0871249999999999E-2</v>
      </c>
      <c r="R6" s="115">
        <v>3.0871249999999999E-2</v>
      </c>
      <c r="S6" s="120"/>
      <c r="T6" s="115">
        <v>3.1672499999999999E-2</v>
      </c>
      <c r="U6" s="115">
        <v>3.1675000000000002E-2</v>
      </c>
      <c r="V6" s="116">
        <v>3.1672499999999999E-2</v>
      </c>
      <c r="W6" s="115">
        <v>3.1663749999999997E-2</v>
      </c>
      <c r="X6" s="115">
        <v>3.1678749999999999E-2</v>
      </c>
      <c r="Y6" s="115">
        <v>3.1684999999999998E-2</v>
      </c>
      <c r="Z6" s="110">
        <v>3.168E-2</v>
      </c>
      <c r="AA6" s="110">
        <v>3.1684999999999998E-2</v>
      </c>
      <c r="AB6" s="115">
        <v>3.1515000000000001E-2</v>
      </c>
      <c r="AC6" s="116">
        <v>3.1692499999999998E-2</v>
      </c>
      <c r="AD6" s="115">
        <v>3.1669999999999997E-2</v>
      </c>
      <c r="AE6" s="115">
        <v>3.1678749999999999E-2</v>
      </c>
      <c r="AF6" s="115">
        <v>3.1672499999999999E-2</v>
      </c>
      <c r="AG6" s="115">
        <v>3.1675000000000002E-2</v>
      </c>
      <c r="AH6" s="115">
        <v>3.16875E-2</v>
      </c>
      <c r="AI6" s="115">
        <v>3.1663749999999997E-2</v>
      </c>
      <c r="AJ6" s="115">
        <v>3.1672499999999999E-2</v>
      </c>
      <c r="AK6" s="115">
        <v>3.1672499999999999E-2</v>
      </c>
      <c r="AL6"/>
    </row>
    <row r="7" spans="1:51" s="110" customFormat="1" x14ac:dyDescent="0.15">
      <c r="A7">
        <v>70</v>
      </c>
      <c r="B7">
        <v>3.7989999999999899E-2</v>
      </c>
      <c r="C7" s="115">
        <v>3.8008750000000001E-2</v>
      </c>
      <c r="D7" s="115">
        <v>3.7988750000000002E-2</v>
      </c>
      <c r="E7" s="115">
        <v>3.7883750000000001E-2</v>
      </c>
      <c r="F7" s="115">
        <v>3.8026249999999998E-2</v>
      </c>
      <c r="G7" s="115">
        <v>3.7999999999999999E-2</v>
      </c>
      <c r="H7" s="116">
        <v>3.7796249999999899E-2</v>
      </c>
      <c r="I7" s="115">
        <v>3.8019999999999998E-2</v>
      </c>
      <c r="J7" s="115">
        <v>3.8026249999999998E-2</v>
      </c>
      <c r="K7" s="115">
        <v>3.8018749999999997E-2</v>
      </c>
      <c r="L7" s="115">
        <v>3.8015E-2</v>
      </c>
      <c r="M7" s="116">
        <v>3.7989999999999899E-2</v>
      </c>
      <c r="N7" s="116">
        <v>3.8008750000000001E-2</v>
      </c>
      <c r="O7" s="115">
        <v>3.7989999999999899E-2</v>
      </c>
      <c r="P7" s="115">
        <v>3.7881249999999998E-2</v>
      </c>
      <c r="Q7" s="115">
        <v>3.7988750000000002E-2</v>
      </c>
      <c r="R7" s="115">
        <v>3.7989999999999899E-2</v>
      </c>
      <c r="S7" s="120"/>
      <c r="T7" s="115">
        <v>3.8972499999999903E-2</v>
      </c>
      <c r="U7" s="115">
        <v>3.8977499999999998E-2</v>
      </c>
      <c r="V7" s="116">
        <v>3.8972499999999903E-2</v>
      </c>
      <c r="W7" s="115">
        <v>3.8856249999999898E-2</v>
      </c>
      <c r="X7" s="115">
        <v>3.8977499999999998E-2</v>
      </c>
      <c r="Y7" s="115">
        <v>3.8983749999999998E-2</v>
      </c>
      <c r="Z7" s="110">
        <v>3.8995000000000002E-2</v>
      </c>
      <c r="AA7" s="110">
        <v>3.8989999999999997E-2</v>
      </c>
      <c r="AB7" s="115">
        <v>3.8762499999999998E-2</v>
      </c>
      <c r="AC7" s="116">
        <v>3.8982499999999899E-2</v>
      </c>
      <c r="AD7" s="115">
        <v>3.9029374999999998E-2</v>
      </c>
      <c r="AE7" s="115">
        <v>3.9001249999999897E-2</v>
      </c>
      <c r="AF7" s="115">
        <v>3.8972499999999903E-2</v>
      </c>
      <c r="AG7" s="115">
        <v>3.8976249999999997E-2</v>
      </c>
      <c r="AH7" s="115">
        <v>3.9012499999999999E-2</v>
      </c>
      <c r="AI7" s="115">
        <v>3.8851249999999997E-2</v>
      </c>
      <c r="AJ7" s="115">
        <v>3.8972499999999903E-2</v>
      </c>
      <c r="AK7" s="115">
        <v>3.8972499999999903E-2</v>
      </c>
      <c r="AL7"/>
    </row>
    <row r="8" spans="1:51" s="110" customFormat="1" x14ac:dyDescent="0.15">
      <c r="A8">
        <v>75</v>
      </c>
      <c r="B8">
        <v>4.3719374999999998E-2</v>
      </c>
      <c r="C8" s="115">
        <v>4.3716249999999998E-2</v>
      </c>
      <c r="D8" s="115">
        <v>4.3716875000000002E-2</v>
      </c>
      <c r="E8" s="115">
        <v>4.3037499999999999E-2</v>
      </c>
      <c r="F8" s="115">
        <v>4.3844999999999898E-2</v>
      </c>
      <c r="G8" s="115">
        <v>4.3743124999999897E-2</v>
      </c>
      <c r="H8" s="116">
        <v>4.3385624999999997E-2</v>
      </c>
      <c r="I8" s="115">
        <v>4.3788124999999997E-2</v>
      </c>
      <c r="J8" s="115">
        <v>4.373875E-2</v>
      </c>
      <c r="K8" s="115">
        <v>4.3802499999999897E-2</v>
      </c>
      <c r="L8" s="115">
        <v>4.3738125000000003E-2</v>
      </c>
      <c r="M8" s="116">
        <v>4.3719374999999998E-2</v>
      </c>
      <c r="N8" s="116">
        <v>4.3716249999999998E-2</v>
      </c>
      <c r="O8" s="115">
        <v>4.3719374999999998E-2</v>
      </c>
      <c r="P8" s="115">
        <v>4.3046250000000001E-2</v>
      </c>
      <c r="Q8" s="115">
        <v>4.3716875000000002E-2</v>
      </c>
      <c r="R8" s="115">
        <v>4.3719374999999998E-2</v>
      </c>
      <c r="S8" s="120"/>
      <c r="T8" s="115">
        <v>4.4978749999999998E-2</v>
      </c>
      <c r="U8" s="115">
        <v>4.4953749999999897E-2</v>
      </c>
      <c r="V8" s="116">
        <v>4.4976250000000002E-2</v>
      </c>
      <c r="W8" s="115">
        <v>4.4201249999999997E-2</v>
      </c>
      <c r="X8" s="115">
        <v>4.4908749999999997E-2</v>
      </c>
      <c r="Y8" s="115">
        <v>4.4899374999999998E-2</v>
      </c>
      <c r="Z8" s="110">
        <v>4.4906249999999898E-2</v>
      </c>
      <c r="AA8" s="110">
        <v>4.498125E-2</v>
      </c>
      <c r="AB8" s="115">
        <v>4.4589375000000001E-2</v>
      </c>
      <c r="AC8" s="116">
        <v>4.4942499999999899E-2</v>
      </c>
      <c r="AD8" s="115">
        <v>4.4921875E-2</v>
      </c>
      <c r="AE8" s="115">
        <v>4.4905624999999998E-2</v>
      </c>
      <c r="AF8" s="115">
        <v>4.4978749999999998E-2</v>
      </c>
      <c r="AG8" s="115">
        <v>4.4953749999999897E-2</v>
      </c>
      <c r="AH8" s="115">
        <v>4.4934374999999999E-2</v>
      </c>
      <c r="AI8" s="115">
        <v>4.417625E-2</v>
      </c>
      <c r="AJ8" s="115">
        <v>4.4976250000000002E-2</v>
      </c>
      <c r="AK8" s="115">
        <v>4.4978749999999998E-2</v>
      </c>
      <c r="AL8"/>
    </row>
    <row r="9" spans="1:51" s="112" customFormat="1" x14ac:dyDescent="0.15">
      <c r="A9" s="112">
        <v>80</v>
      </c>
      <c r="B9" s="112">
        <v>4.8526249999999903E-2</v>
      </c>
      <c r="C9" s="117">
        <v>4.849125E-2</v>
      </c>
      <c r="D9" s="117">
        <v>4.8507499999999898E-2</v>
      </c>
      <c r="E9" s="117">
        <v>4.6188750000000001E-2</v>
      </c>
      <c r="F9" s="117">
        <v>4.8527499999999897E-2</v>
      </c>
      <c r="G9" s="117">
        <v>4.8618749999999898E-2</v>
      </c>
      <c r="H9" s="117">
        <v>4.7657499999999901E-2</v>
      </c>
      <c r="I9" s="117">
        <v>4.8432500000000003E-2</v>
      </c>
      <c r="J9" s="117">
        <v>4.8459999999999899E-2</v>
      </c>
      <c r="K9" s="117">
        <v>4.8537499999999997E-2</v>
      </c>
      <c r="L9" s="117">
        <v>4.8514374999999998E-2</v>
      </c>
      <c r="M9" s="117">
        <v>4.8526249999999903E-2</v>
      </c>
      <c r="N9" s="117">
        <v>4.8482499999999998E-2</v>
      </c>
      <c r="O9" s="117">
        <v>4.85237499999999E-2</v>
      </c>
      <c r="P9" s="117">
        <v>4.6185625000000001E-2</v>
      </c>
      <c r="Q9" s="117">
        <v>4.8507499999999898E-2</v>
      </c>
      <c r="R9" s="117">
        <v>4.8526249999999903E-2</v>
      </c>
      <c r="S9" s="120"/>
      <c r="T9" s="117">
        <v>4.9916249999999898E-2</v>
      </c>
      <c r="U9" s="117">
        <v>4.9611250000000003E-2</v>
      </c>
      <c r="V9" s="117">
        <v>4.9896874999999903E-2</v>
      </c>
      <c r="W9" s="117">
        <v>4.7294999999999997E-2</v>
      </c>
      <c r="X9" s="117">
        <v>4.9643749999999903E-2</v>
      </c>
      <c r="Y9" s="117">
        <v>4.9543749999999998E-2</v>
      </c>
      <c r="Z9" s="112">
        <v>4.9654999999999901E-2</v>
      </c>
      <c r="AA9" s="112">
        <v>4.9716249999999997E-2</v>
      </c>
      <c r="AB9" s="117">
        <v>4.8874374999999998E-2</v>
      </c>
      <c r="AC9" s="117">
        <v>4.9740624999999997E-2</v>
      </c>
      <c r="AD9" s="117">
        <v>4.9895624999999999E-2</v>
      </c>
      <c r="AE9" s="117">
        <v>4.9766249999999998E-2</v>
      </c>
      <c r="AF9" s="117">
        <v>4.9914999999999897E-2</v>
      </c>
      <c r="AG9" s="117">
        <v>4.9607499999999999E-2</v>
      </c>
      <c r="AH9" s="117">
        <v>4.9738125000000001E-2</v>
      </c>
      <c r="AI9" s="117">
        <v>4.7304375000000003E-2</v>
      </c>
      <c r="AJ9" s="117">
        <v>4.9896874999999903E-2</v>
      </c>
      <c r="AK9" s="117">
        <v>4.9916249999999898E-2</v>
      </c>
    </row>
    <row r="10" spans="1:51" s="110" customFormat="1" x14ac:dyDescent="0.15">
      <c r="A10">
        <v>85</v>
      </c>
      <c r="B10">
        <v>5.3818749999999999E-2</v>
      </c>
      <c r="C10" s="115">
        <v>5.3719999999999997E-2</v>
      </c>
      <c r="D10" s="115">
        <v>5.3772500000000001E-2</v>
      </c>
      <c r="E10" s="115">
        <v>4.79575E-2</v>
      </c>
      <c r="F10" s="115">
        <v>5.3794999999999898E-2</v>
      </c>
      <c r="G10" s="115">
        <v>5.4033125000000001E-2</v>
      </c>
      <c r="H10" s="116">
        <v>5.2245624999999997E-2</v>
      </c>
      <c r="I10" s="115">
        <v>5.3826874999999899E-2</v>
      </c>
      <c r="J10" s="115">
        <v>5.3930624999999899E-2</v>
      </c>
      <c r="K10" s="115">
        <v>5.3596249999999998E-2</v>
      </c>
      <c r="L10" s="115">
        <v>5.37581249999999E-2</v>
      </c>
      <c r="M10" s="116">
        <v>5.381375E-2</v>
      </c>
      <c r="N10" s="116">
        <v>5.3698749999999899E-2</v>
      </c>
      <c r="O10" s="115">
        <v>5.3788124999999999E-2</v>
      </c>
      <c r="P10" s="115">
        <v>4.7921249999999999E-2</v>
      </c>
      <c r="Q10" s="115">
        <v>5.3772500000000001E-2</v>
      </c>
      <c r="R10" s="115">
        <v>5.3818749999999999E-2</v>
      </c>
      <c r="S10" s="120"/>
      <c r="T10" s="115">
        <v>5.5249375000000003E-2</v>
      </c>
      <c r="U10" s="115">
        <v>5.4991249999999998E-2</v>
      </c>
      <c r="V10" s="116">
        <v>5.5196250000000002E-2</v>
      </c>
      <c r="W10" s="115">
        <v>4.908875E-2</v>
      </c>
      <c r="X10" s="115">
        <v>5.5324999999999999E-2</v>
      </c>
      <c r="Y10" s="115">
        <v>5.5189374999999999E-2</v>
      </c>
      <c r="Z10" s="110">
        <v>5.5411249999999898E-2</v>
      </c>
      <c r="AA10" s="110">
        <v>5.5243750000000001E-2</v>
      </c>
      <c r="AB10" s="115">
        <v>5.3734375000000001E-2</v>
      </c>
      <c r="AC10" s="116">
        <v>5.5093749999999997E-2</v>
      </c>
      <c r="AD10" s="115">
        <v>5.5048749999999903E-2</v>
      </c>
      <c r="AE10" s="115">
        <v>5.532625E-2</v>
      </c>
      <c r="AF10" s="115">
        <v>5.5238750000000003E-2</v>
      </c>
      <c r="AG10" s="115">
        <v>5.4974374999999999E-2</v>
      </c>
      <c r="AH10" s="115">
        <v>5.5223124999999998E-2</v>
      </c>
      <c r="AI10" s="115">
        <v>4.9055000000000001E-2</v>
      </c>
      <c r="AJ10" s="115">
        <v>5.5196250000000002E-2</v>
      </c>
      <c r="AK10" s="115">
        <v>5.5249375000000003E-2</v>
      </c>
      <c r="AL10"/>
    </row>
    <row r="11" spans="1:51" s="110" customFormat="1" x14ac:dyDescent="0.15">
      <c r="A11">
        <v>90</v>
      </c>
      <c r="B11">
        <v>6.1113124999999997E-2</v>
      </c>
      <c r="C11" s="115">
        <v>6.100125E-2</v>
      </c>
      <c r="D11" s="115">
        <v>6.0958749999999902E-2</v>
      </c>
      <c r="E11" s="115">
        <v>4.8939374999999903E-2</v>
      </c>
      <c r="F11" s="115">
        <v>6.1061875000000002E-2</v>
      </c>
      <c r="G11" s="115">
        <v>6.1477499999999997E-2</v>
      </c>
      <c r="H11" s="116">
        <v>5.7768749999999897E-2</v>
      </c>
      <c r="I11" s="115">
        <v>6.1103124999999897E-2</v>
      </c>
      <c r="J11" s="115">
        <v>6.13524999999999E-2</v>
      </c>
      <c r="K11" s="115">
        <v>6.0798125000000001E-2</v>
      </c>
      <c r="L11" s="115">
        <v>6.1333749999999999E-2</v>
      </c>
      <c r="M11" s="116">
        <v>6.1061875000000002E-2</v>
      </c>
      <c r="N11" s="116">
        <v>6.0921249999999899E-2</v>
      </c>
      <c r="O11" s="115">
        <v>6.1004375E-2</v>
      </c>
      <c r="P11" s="115">
        <v>4.8759999999999998E-2</v>
      </c>
      <c r="Q11" s="115">
        <v>6.0957499999999998E-2</v>
      </c>
      <c r="R11" s="115">
        <v>6.1113124999999997E-2</v>
      </c>
      <c r="S11" s="120"/>
      <c r="T11" s="115">
        <v>6.3244999999999996E-2</v>
      </c>
      <c r="U11" s="115">
        <v>6.2955625000000001E-2</v>
      </c>
      <c r="V11" s="116">
        <v>6.30906249999999E-2</v>
      </c>
      <c r="W11" s="115">
        <v>5.0304999999999898E-2</v>
      </c>
      <c r="X11" s="115">
        <v>6.3028749999999995E-2</v>
      </c>
      <c r="Y11" s="115">
        <v>6.3140000000000002E-2</v>
      </c>
      <c r="Z11" s="110">
        <v>6.2731249999999905E-2</v>
      </c>
      <c r="AA11" s="110">
        <v>6.2861249999999994E-2</v>
      </c>
      <c r="AB11" s="115">
        <v>6.0105624999999899E-2</v>
      </c>
      <c r="AC11" s="116">
        <v>6.2842499999999996E-2</v>
      </c>
      <c r="AD11" s="115">
        <v>6.2817499999999998E-2</v>
      </c>
      <c r="AE11" s="115">
        <v>6.2742499999999896E-2</v>
      </c>
      <c r="AF11" s="115">
        <v>6.3206249999999894E-2</v>
      </c>
      <c r="AG11" s="115">
        <v>6.2899999999999998E-2</v>
      </c>
      <c r="AH11" s="115">
        <v>6.3118124999999997E-2</v>
      </c>
      <c r="AI11" s="115">
        <v>5.0173124999999999E-2</v>
      </c>
      <c r="AJ11" s="115">
        <v>6.3086874999999903E-2</v>
      </c>
      <c r="AK11" s="115">
        <v>6.3244999999999996E-2</v>
      </c>
      <c r="AL11"/>
    </row>
    <row r="12" spans="1:51" s="110" customFormat="1" x14ac:dyDescent="0.15">
      <c r="A12">
        <v>95</v>
      </c>
      <c r="B12">
        <v>7.3821874999999995E-2</v>
      </c>
      <c r="C12" s="115">
        <v>7.27418749999999E-2</v>
      </c>
      <c r="D12" s="115">
        <v>7.3513749999999906E-2</v>
      </c>
      <c r="E12" s="115">
        <v>5.1953749999999903E-2</v>
      </c>
      <c r="F12" s="115">
        <v>7.3414999999999994E-2</v>
      </c>
      <c r="G12" s="115">
        <v>7.3584374999999994E-2</v>
      </c>
      <c r="H12" s="116">
        <v>6.8553125000000006E-2</v>
      </c>
      <c r="I12" s="115">
        <v>7.2946249999999893E-2</v>
      </c>
      <c r="J12" s="115">
        <v>7.3315000000000005E-2</v>
      </c>
      <c r="K12" s="115">
        <v>7.3029374999999896E-2</v>
      </c>
      <c r="L12" s="115">
        <v>7.3081874999999893E-2</v>
      </c>
      <c r="M12" s="116">
        <v>7.3751249999999893E-2</v>
      </c>
      <c r="N12" s="116">
        <v>7.2519374999999997E-2</v>
      </c>
      <c r="O12" s="115">
        <v>7.3548749999999996E-2</v>
      </c>
      <c r="P12" s="115">
        <v>5.2376249999999999E-2</v>
      </c>
      <c r="Q12" s="115">
        <v>7.3493124999999895E-2</v>
      </c>
      <c r="R12" s="115">
        <v>7.3821874999999995E-2</v>
      </c>
      <c r="S12" s="120"/>
      <c r="T12" s="115">
        <v>7.6002500000000001E-2</v>
      </c>
      <c r="U12" s="115">
        <v>7.5990625000000006E-2</v>
      </c>
      <c r="V12" s="116">
        <v>7.5672500000000004E-2</v>
      </c>
      <c r="W12" s="115">
        <v>5.3753124999999999E-2</v>
      </c>
      <c r="X12" s="115">
        <v>7.6038749999999905E-2</v>
      </c>
      <c r="Y12" s="115">
        <v>7.5949374999999902E-2</v>
      </c>
      <c r="Z12" s="110">
        <v>7.5931249999999895E-2</v>
      </c>
      <c r="AA12" s="110">
        <v>7.5958749999999894E-2</v>
      </c>
      <c r="AB12" s="115">
        <v>7.2099999999999997E-2</v>
      </c>
      <c r="AC12" s="116">
        <v>7.6013750000000005E-2</v>
      </c>
      <c r="AD12" s="115">
        <v>7.6646875000000003E-2</v>
      </c>
      <c r="AE12" s="115">
        <v>7.5675624999999996E-2</v>
      </c>
      <c r="AF12" s="115">
        <v>7.596E-2</v>
      </c>
      <c r="AG12" s="115">
        <v>7.5634375000000004E-2</v>
      </c>
      <c r="AH12" s="115">
        <v>7.5893124999999895E-2</v>
      </c>
      <c r="AI12" s="115">
        <v>5.322375E-2</v>
      </c>
      <c r="AJ12" s="115">
        <v>7.5664999999999996E-2</v>
      </c>
      <c r="AK12" s="115">
        <v>7.6002500000000001E-2</v>
      </c>
      <c r="AL12"/>
    </row>
    <row r="13" spans="1:51" s="110" customFormat="1" x14ac:dyDescent="0.15">
      <c r="A13">
        <v>100</v>
      </c>
      <c r="B13">
        <v>8.9412499999999895E-2</v>
      </c>
      <c r="C13" s="115">
        <v>8.9999375000000006E-2</v>
      </c>
      <c r="D13" s="115">
        <v>8.8984375000000004E-2</v>
      </c>
      <c r="E13" s="115">
        <v>5.7484999999999897E-2</v>
      </c>
      <c r="F13" s="115">
        <v>9.0383124999999995E-2</v>
      </c>
      <c r="G13" s="115">
        <v>9.1077500000000006E-2</v>
      </c>
      <c r="H13" s="116">
        <v>8.3116250000000003E-2</v>
      </c>
      <c r="I13" s="115">
        <v>9.0608124999999901E-2</v>
      </c>
      <c r="J13" s="115">
        <v>8.9441875000000004E-2</v>
      </c>
      <c r="K13" s="115">
        <v>8.9145000000000002E-2</v>
      </c>
      <c r="L13" s="115">
        <v>8.7908125000000004E-2</v>
      </c>
      <c r="M13" s="116">
        <v>8.9216249999999997E-2</v>
      </c>
      <c r="N13" s="116">
        <v>8.9215624999999896E-2</v>
      </c>
      <c r="O13" s="115">
        <v>8.8405625000000002E-2</v>
      </c>
      <c r="P13" s="115">
        <v>5.6574375000000003E-2</v>
      </c>
      <c r="Q13" s="115">
        <v>8.8954375000000002E-2</v>
      </c>
      <c r="R13" s="115">
        <v>8.9412499999999895E-2</v>
      </c>
      <c r="S13" s="120"/>
      <c r="T13" s="115">
        <v>9.4643124999999995E-2</v>
      </c>
      <c r="U13" s="115">
        <v>9.4779374999999999E-2</v>
      </c>
      <c r="V13" s="116">
        <v>9.410375E-2</v>
      </c>
      <c r="W13" s="115">
        <v>5.9248750000000003E-2</v>
      </c>
      <c r="X13" s="115">
        <v>9.3668124999999894E-2</v>
      </c>
      <c r="Y13" s="115">
        <v>9.5703125E-2</v>
      </c>
      <c r="Z13" s="110">
        <v>9.4607499999999997E-2</v>
      </c>
      <c r="AA13" s="110">
        <v>9.4059999999999894E-2</v>
      </c>
      <c r="AB13" s="115">
        <v>8.7896874999999902E-2</v>
      </c>
      <c r="AC13" s="116">
        <v>9.3273124999999998E-2</v>
      </c>
      <c r="AD13" s="115">
        <v>9.3747499999999997E-2</v>
      </c>
      <c r="AE13" s="115">
        <v>9.2417499999999903E-2</v>
      </c>
      <c r="AF13" s="115">
        <v>9.4463124999999898E-2</v>
      </c>
      <c r="AG13" s="115">
        <v>9.3711875E-2</v>
      </c>
      <c r="AH13" s="115">
        <v>9.2135624999999999E-2</v>
      </c>
      <c r="AI13" s="115">
        <v>5.8419374999999898E-2</v>
      </c>
      <c r="AJ13" s="115">
        <v>9.4073124999999994E-2</v>
      </c>
      <c r="AK13" s="115">
        <v>9.4643124999999995E-2</v>
      </c>
      <c r="AL13"/>
    </row>
    <row r="14" spans="1:51" s="110" customFormat="1" x14ac:dyDescent="0.15">
      <c r="A14">
        <v>105</v>
      </c>
      <c r="B14">
        <v>0.11134624999999999</v>
      </c>
      <c r="C14" s="115">
        <v>0.111239375</v>
      </c>
      <c r="D14" s="115">
        <v>0.110745624999999</v>
      </c>
      <c r="E14" s="115">
        <v>6.5920624999999997E-2</v>
      </c>
      <c r="F14" s="115">
        <v>0.111258125</v>
      </c>
      <c r="G14" s="115">
        <v>0.112573125</v>
      </c>
      <c r="H14" s="116">
        <v>0.103299999999999</v>
      </c>
      <c r="I14" s="115">
        <v>0.11164125</v>
      </c>
      <c r="J14" s="115">
        <v>0.10907</v>
      </c>
      <c r="K14" s="115">
        <v>0.10934624999999901</v>
      </c>
      <c r="L14" s="115">
        <v>0.10810500000000001</v>
      </c>
      <c r="M14" s="116">
        <v>0.111016874999999</v>
      </c>
      <c r="N14" s="116">
        <v>0.10882875</v>
      </c>
      <c r="O14" s="116">
        <v>0.108705</v>
      </c>
      <c r="P14" s="116">
        <v>6.4250000000000002E-2</v>
      </c>
      <c r="Q14" s="115">
        <v>0.11069374999999899</v>
      </c>
      <c r="R14" s="115">
        <v>0.11134624999999999</v>
      </c>
      <c r="S14" s="120"/>
      <c r="T14" s="115">
        <v>0.117721875</v>
      </c>
      <c r="U14" s="115">
        <v>0.118266249999999</v>
      </c>
      <c r="V14" s="116">
        <v>0.11692125</v>
      </c>
      <c r="W14" s="115">
        <v>6.9443124999999994E-2</v>
      </c>
      <c r="X14" s="115">
        <v>0.11838312500000001</v>
      </c>
      <c r="Y14" s="115">
        <v>0.11616562499999999</v>
      </c>
      <c r="Z14" s="110">
        <v>0.11723875</v>
      </c>
      <c r="AA14" s="110">
        <v>0.11629687499999999</v>
      </c>
      <c r="AB14" s="116">
        <v>0.109171875</v>
      </c>
      <c r="AC14" s="116">
        <v>0.115081875</v>
      </c>
      <c r="AD14" s="115">
        <v>0.1140125</v>
      </c>
      <c r="AE14" s="115">
        <v>0.114119375</v>
      </c>
      <c r="AF14" s="115">
        <v>0.117380625</v>
      </c>
      <c r="AG14" s="115">
        <v>0.11520875</v>
      </c>
      <c r="AH14" s="116">
        <v>0.11484625</v>
      </c>
      <c r="AI14" s="116">
        <v>6.6289374999999998E-2</v>
      </c>
      <c r="AJ14" s="115">
        <v>0.116846874999999</v>
      </c>
      <c r="AK14" s="115">
        <v>0.117721875</v>
      </c>
      <c r="AL14"/>
    </row>
    <row r="15" spans="1:51" s="112" customFormat="1" x14ac:dyDescent="0.15">
      <c r="A15" s="112">
        <v>110</v>
      </c>
      <c r="B15" s="112">
        <v>0.13662125</v>
      </c>
      <c r="C15" s="117">
        <v>0.13851374999999999</v>
      </c>
      <c r="D15" s="117">
        <v>0.135845625</v>
      </c>
      <c r="E15" s="117">
        <v>7.9873749999999993E-2</v>
      </c>
      <c r="F15" s="117">
        <v>0.13774312499999999</v>
      </c>
      <c r="G15" s="117">
        <v>0.13826187500000001</v>
      </c>
      <c r="H15" s="117">
        <v>0.1283475</v>
      </c>
      <c r="I15" s="117">
        <v>0.138405625</v>
      </c>
      <c r="J15" s="117">
        <v>0.13308187499999999</v>
      </c>
      <c r="K15" s="117">
        <v>0.13148937499999999</v>
      </c>
      <c r="L15" s="117">
        <v>0.13147062500000001</v>
      </c>
      <c r="M15" s="117">
        <v>0.13615250000000001</v>
      </c>
      <c r="N15" s="117">
        <v>0.13294249999999899</v>
      </c>
      <c r="O15" s="117">
        <v>0.130541875</v>
      </c>
      <c r="P15" s="117">
        <v>7.5870624999999997E-2</v>
      </c>
      <c r="Q15" s="117">
        <v>0.13578124999999999</v>
      </c>
      <c r="R15" s="117">
        <v>0.13662125</v>
      </c>
      <c r="S15" s="120"/>
      <c r="T15" s="117">
        <v>0.146095</v>
      </c>
      <c r="U15" s="117">
        <v>0.14842187499999901</v>
      </c>
      <c r="V15" s="117">
        <v>0.14511625</v>
      </c>
      <c r="W15" s="117">
        <v>8.7283124999999906E-2</v>
      </c>
      <c r="X15" s="117">
        <v>0.14748562500000001</v>
      </c>
      <c r="Y15" s="117">
        <v>0.14599374999999901</v>
      </c>
      <c r="Z15" s="112">
        <v>0.14602375000000001</v>
      </c>
      <c r="AA15" s="112">
        <v>0.14579500000000001</v>
      </c>
      <c r="AB15" s="117">
        <v>0.137010625</v>
      </c>
      <c r="AC15" s="117">
        <v>0.143501249999999</v>
      </c>
      <c r="AD15" s="117">
        <v>0.140955</v>
      </c>
      <c r="AE15" s="117">
        <v>0.140226875</v>
      </c>
      <c r="AF15" s="117">
        <v>0.1456925</v>
      </c>
      <c r="AG15" s="117">
        <v>0.142434375</v>
      </c>
      <c r="AH15" s="117">
        <v>0.14130062500000001</v>
      </c>
      <c r="AI15" s="117">
        <v>8.1036250000000004E-2</v>
      </c>
      <c r="AJ15" s="117">
        <v>0.14502625</v>
      </c>
      <c r="AK15" s="117">
        <v>0.146095</v>
      </c>
    </row>
    <row r="16" spans="1:51" s="110" customFormat="1" x14ac:dyDescent="0.15">
      <c r="A16">
        <v>115</v>
      </c>
      <c r="B16">
        <v>0.172278125</v>
      </c>
      <c r="C16" s="115">
        <v>0.16947062499999899</v>
      </c>
      <c r="D16" s="115">
        <v>0.17140687499999999</v>
      </c>
      <c r="E16" s="115">
        <v>0.101130625</v>
      </c>
      <c r="F16" s="115">
        <v>0.17073874999999999</v>
      </c>
      <c r="G16" s="115">
        <v>0.17180874999999901</v>
      </c>
      <c r="H16" s="116">
        <v>0.16220812500000001</v>
      </c>
      <c r="I16" s="115">
        <v>0.171299374999999</v>
      </c>
      <c r="J16" s="115">
        <v>0.164439999999999</v>
      </c>
      <c r="K16" s="115">
        <v>0.15872187500000001</v>
      </c>
      <c r="L16" s="115">
        <v>0.15686562500000001</v>
      </c>
      <c r="M16" s="116">
        <v>0.171620625</v>
      </c>
      <c r="N16" s="116">
        <v>0.15892249999999999</v>
      </c>
      <c r="O16" s="115">
        <v>0.160355625</v>
      </c>
      <c r="P16" s="115">
        <v>9.6325624999999901E-2</v>
      </c>
      <c r="Q16" s="115">
        <v>0.17130437500000001</v>
      </c>
      <c r="R16" s="115">
        <v>0.172278125</v>
      </c>
      <c r="S16" s="120"/>
      <c r="T16" s="115">
        <v>0.185008125</v>
      </c>
      <c r="U16" s="115">
        <v>0.18387500000000001</v>
      </c>
      <c r="V16" s="116">
        <v>0.18394125</v>
      </c>
      <c r="W16" s="115">
        <v>0.11265</v>
      </c>
      <c r="X16" s="115">
        <v>0.18387999999999999</v>
      </c>
      <c r="Y16" s="115">
        <v>0.181276875</v>
      </c>
      <c r="Z16" s="110">
        <v>0.181365</v>
      </c>
      <c r="AA16" s="110">
        <v>0.18188124999999999</v>
      </c>
      <c r="AB16" s="115">
        <v>0.175298124999999</v>
      </c>
      <c r="AC16" s="116">
        <v>0.17710937500000001</v>
      </c>
      <c r="AD16" s="115">
        <v>0.17485624999999999</v>
      </c>
      <c r="AE16" s="115">
        <v>0.16957875</v>
      </c>
      <c r="AF16" s="115">
        <v>0.18418374999999901</v>
      </c>
      <c r="AG16" s="115">
        <v>0.1721675</v>
      </c>
      <c r="AH16" s="115">
        <v>0.17313875000000001</v>
      </c>
      <c r="AI16" s="115">
        <v>0.101494375</v>
      </c>
      <c r="AJ16" s="115">
        <v>0.183818125</v>
      </c>
      <c r="AK16" s="115">
        <v>0.185008125</v>
      </c>
      <c r="AL16"/>
    </row>
    <row r="17" spans="1:38" s="110" customFormat="1" x14ac:dyDescent="0.15">
      <c r="A17">
        <v>120</v>
      </c>
      <c r="B17">
        <v>0.207420625</v>
      </c>
      <c r="C17" s="115">
        <v>0.207729999999999</v>
      </c>
      <c r="D17" s="115">
        <v>0.20652624999999999</v>
      </c>
      <c r="E17" s="115">
        <v>0.131130625</v>
      </c>
      <c r="F17" s="115">
        <v>0.20779249999999999</v>
      </c>
      <c r="G17" s="115">
        <v>0.20804375</v>
      </c>
      <c r="H17" s="116">
        <v>0.1979475</v>
      </c>
      <c r="I17" s="115">
        <v>0.20682500000000001</v>
      </c>
      <c r="J17" s="115">
        <v>0.19699875</v>
      </c>
      <c r="K17" s="115">
        <v>0.189199375</v>
      </c>
      <c r="L17" s="115">
        <v>0.18350625000000001</v>
      </c>
      <c r="M17" s="116">
        <v>0.20650625</v>
      </c>
      <c r="N17" s="116">
        <v>0.18977187499999901</v>
      </c>
      <c r="O17" s="115">
        <v>0.18786937500000001</v>
      </c>
      <c r="P17" s="115">
        <v>0.121803125</v>
      </c>
      <c r="Q17" s="115">
        <v>0.206416875</v>
      </c>
      <c r="R17" s="115">
        <v>0.207420625</v>
      </c>
      <c r="S17" s="120"/>
      <c r="T17" s="115">
        <v>0.227706874999999</v>
      </c>
      <c r="U17" s="115">
        <v>0.23089437499999901</v>
      </c>
      <c r="V17" s="116">
        <v>0.226519375</v>
      </c>
      <c r="W17" s="115">
        <v>0.15495562499999899</v>
      </c>
      <c r="X17" s="115">
        <v>0.22459874999999899</v>
      </c>
      <c r="Y17" s="115">
        <v>0.22179374999999901</v>
      </c>
      <c r="Z17" s="110">
        <v>0.224215625</v>
      </c>
      <c r="AA17" s="110">
        <v>0.21950562499999901</v>
      </c>
      <c r="AB17" s="115">
        <v>0.21610937499999999</v>
      </c>
      <c r="AC17" s="116">
        <v>0.215568124999999</v>
      </c>
      <c r="AD17" s="115">
        <v>0.20987062500000001</v>
      </c>
      <c r="AE17" s="115">
        <v>0.20267374999999899</v>
      </c>
      <c r="AF17" s="115">
        <v>0.2266975</v>
      </c>
      <c r="AG17" s="115">
        <v>0.21083437499999899</v>
      </c>
      <c r="AH17" s="115">
        <v>0.2072175</v>
      </c>
      <c r="AI17" s="115">
        <v>0.130566875</v>
      </c>
      <c r="AJ17" s="115">
        <v>0.22637750000000001</v>
      </c>
      <c r="AK17" s="115">
        <v>0.227706874999999</v>
      </c>
      <c r="AL17"/>
    </row>
    <row r="18" spans="1:38" s="110" customFormat="1" x14ac:dyDescent="0.15">
      <c r="A18">
        <v>125</v>
      </c>
      <c r="B18">
        <v>0.24518562499999999</v>
      </c>
      <c r="C18" s="115">
        <v>0.24451000000000001</v>
      </c>
      <c r="D18" s="115">
        <v>0.24439312499999999</v>
      </c>
      <c r="E18" s="115">
        <v>0.16528437499999901</v>
      </c>
      <c r="F18" s="115">
        <v>0.24510062499999999</v>
      </c>
      <c r="G18" s="115">
        <v>0.24739125000000001</v>
      </c>
      <c r="H18" s="116">
        <v>0.23586437499999999</v>
      </c>
      <c r="I18" s="115">
        <v>0.245004375</v>
      </c>
      <c r="J18" s="115">
        <v>0.22900499999999999</v>
      </c>
      <c r="K18" s="115">
        <v>0.21953875</v>
      </c>
      <c r="L18" s="115">
        <v>0.21105374999999901</v>
      </c>
      <c r="M18" s="116">
        <v>0.24406562499999901</v>
      </c>
      <c r="N18" s="116">
        <v>0.2182125</v>
      </c>
      <c r="O18" s="115">
        <v>0.21618375000000001</v>
      </c>
      <c r="P18" s="115">
        <v>0.150851875</v>
      </c>
      <c r="Q18" s="115">
        <v>0.24425312499999999</v>
      </c>
      <c r="R18" s="115">
        <v>0.24518562499999999</v>
      </c>
      <c r="S18" s="120"/>
      <c r="T18" s="115">
        <v>0.274264375</v>
      </c>
      <c r="U18" s="115">
        <v>0.27423437499999997</v>
      </c>
      <c r="V18" s="116">
        <v>0.27307375</v>
      </c>
      <c r="W18" s="115">
        <v>0.20132312499999999</v>
      </c>
      <c r="X18" s="115">
        <v>0.26202249999999999</v>
      </c>
      <c r="Y18" s="115">
        <v>0.26263375</v>
      </c>
      <c r="Z18" s="110">
        <v>0.26069062499999901</v>
      </c>
      <c r="AA18" s="110">
        <v>0.25943749999999999</v>
      </c>
      <c r="AB18" s="115">
        <v>0.25939187499999999</v>
      </c>
      <c r="AC18" s="116">
        <v>0.257088125</v>
      </c>
      <c r="AD18" s="115">
        <v>0.24887999999999999</v>
      </c>
      <c r="AE18" s="115">
        <v>0.23908874999999999</v>
      </c>
      <c r="AF18" s="115">
        <v>0.273132499999999</v>
      </c>
      <c r="AG18" s="115">
        <v>0.24691749999999901</v>
      </c>
      <c r="AH18" s="115">
        <v>0.24418124999999999</v>
      </c>
      <c r="AI18" s="115">
        <v>0.163300625</v>
      </c>
      <c r="AJ18" s="115">
        <v>0.27292125</v>
      </c>
      <c r="AK18" s="115">
        <v>0.274264375</v>
      </c>
      <c r="AL18"/>
    </row>
    <row r="19" spans="1:38" s="110" customFormat="1" x14ac:dyDescent="0.15">
      <c r="A19">
        <v>130</v>
      </c>
      <c r="B19">
        <v>0.28002312499999998</v>
      </c>
      <c r="C19" s="115">
        <v>0.27979749999999998</v>
      </c>
      <c r="D19" s="115">
        <v>0.27927999999999997</v>
      </c>
      <c r="E19" s="115">
        <v>0.20502062500000001</v>
      </c>
      <c r="F19" s="115">
        <v>0.28031437499999901</v>
      </c>
      <c r="G19" s="115">
        <v>0.279238125</v>
      </c>
      <c r="H19" s="116">
        <v>0.27266749999999901</v>
      </c>
      <c r="I19" s="115">
        <v>0.278660625</v>
      </c>
      <c r="J19" s="115">
        <v>0.25912687499999998</v>
      </c>
      <c r="K19" s="115">
        <v>0.24786374999999999</v>
      </c>
      <c r="L19" s="115">
        <v>0.23529249999999999</v>
      </c>
      <c r="M19" s="116">
        <v>0.27859624999999999</v>
      </c>
      <c r="N19" s="116">
        <v>0.246051875</v>
      </c>
      <c r="O19" s="115">
        <v>0.24380437499999999</v>
      </c>
      <c r="P19" s="115">
        <v>0.18383749999999999</v>
      </c>
      <c r="Q19" s="115">
        <v>0.27917187499999901</v>
      </c>
      <c r="R19" s="115">
        <v>0.28002312499999998</v>
      </c>
      <c r="S19" s="120"/>
      <c r="T19" s="115">
        <v>0.31804874999999999</v>
      </c>
      <c r="U19" s="115">
        <v>0.31884437499999901</v>
      </c>
      <c r="V19" s="116">
        <v>0.31703437499999998</v>
      </c>
      <c r="W19" s="115">
        <v>0.25601499999999999</v>
      </c>
      <c r="X19" s="115">
        <v>0.30012875</v>
      </c>
      <c r="Y19" s="115">
        <v>0.29825937499999999</v>
      </c>
      <c r="Z19" s="110">
        <v>0.300980625</v>
      </c>
      <c r="AA19" s="110">
        <v>0.29755312499999997</v>
      </c>
      <c r="AB19" s="115">
        <v>0.29830125000000002</v>
      </c>
      <c r="AC19" s="116">
        <v>0.297303124999999</v>
      </c>
      <c r="AD19" s="115">
        <v>0.28464937499999998</v>
      </c>
      <c r="AE19" s="115">
        <v>0.27305999999999903</v>
      </c>
      <c r="AF19" s="115">
        <v>0.31668687499999998</v>
      </c>
      <c r="AG19" s="115">
        <v>0.28439249999999999</v>
      </c>
      <c r="AH19" s="115">
        <v>0.28045625000000002</v>
      </c>
      <c r="AI19" s="115">
        <v>0.20045499999999999</v>
      </c>
      <c r="AJ19" s="115">
        <v>0.31690937499999899</v>
      </c>
      <c r="AK19" s="115">
        <v>0.31804874999999999</v>
      </c>
      <c r="AL19"/>
    </row>
    <row r="20" spans="1:38" s="110" customFormat="1" x14ac:dyDescent="0.15">
      <c r="A20">
        <v>135</v>
      </c>
      <c r="B20">
        <v>0.31039375000000002</v>
      </c>
      <c r="C20" s="115">
        <v>0.31060437499999999</v>
      </c>
      <c r="D20" s="115">
        <v>0.30987437499999998</v>
      </c>
      <c r="E20" s="115">
        <v>0.24522187500000001</v>
      </c>
      <c r="F20" s="115">
        <v>0.30990062499999999</v>
      </c>
      <c r="G20" s="115">
        <v>0.31079374999999998</v>
      </c>
      <c r="H20" s="116">
        <v>0.30542374999999999</v>
      </c>
      <c r="I20" s="115">
        <v>0.31027312499999998</v>
      </c>
      <c r="J20" s="115">
        <v>0.287058125</v>
      </c>
      <c r="K20" s="115">
        <v>0.27478312499999902</v>
      </c>
      <c r="L20" s="115">
        <v>0.25988749999999999</v>
      </c>
      <c r="M20" s="116">
        <v>0.30884562500000001</v>
      </c>
      <c r="N20" s="116">
        <v>0.27276499999999898</v>
      </c>
      <c r="O20" s="115">
        <v>0.26648499999999897</v>
      </c>
      <c r="P20" s="115">
        <v>0.21549062499999999</v>
      </c>
      <c r="Q20" s="115">
        <v>0.30979875000000001</v>
      </c>
      <c r="R20" s="115">
        <v>0.31039375000000002</v>
      </c>
      <c r="S20" s="120"/>
      <c r="T20" s="115">
        <v>0.36113562499999902</v>
      </c>
      <c r="U20" s="115">
        <v>0.36202812499999998</v>
      </c>
      <c r="V20" s="116">
        <v>0.36037374999999899</v>
      </c>
      <c r="W20" s="115">
        <v>0.31392500000000001</v>
      </c>
      <c r="X20" s="115">
        <v>0.33485312499999997</v>
      </c>
      <c r="Y20" s="115">
        <v>0.33033749999999901</v>
      </c>
      <c r="Z20" s="110">
        <v>0.33675687499999901</v>
      </c>
      <c r="AA20" s="110">
        <v>0.33288499999999999</v>
      </c>
      <c r="AB20" s="115">
        <v>0.33419874999999999</v>
      </c>
      <c r="AC20" s="116">
        <v>0.338254375</v>
      </c>
      <c r="AD20" s="115">
        <v>0.32207187499999901</v>
      </c>
      <c r="AE20" s="115">
        <v>0.30826562499999999</v>
      </c>
      <c r="AF20" s="115">
        <v>0.35972124999999999</v>
      </c>
      <c r="AG20" s="115">
        <v>0.32167625</v>
      </c>
      <c r="AH20" s="115">
        <v>0.31523937499999999</v>
      </c>
      <c r="AI20" s="115">
        <v>0.23582500000000001</v>
      </c>
      <c r="AJ20" s="115">
        <v>0.36024124999999901</v>
      </c>
      <c r="AK20" s="115">
        <v>0.36113562499999902</v>
      </c>
      <c r="AL20"/>
    </row>
    <row r="21" spans="1:38" s="110" customFormat="1" x14ac:dyDescent="0.15">
      <c r="A21">
        <v>140</v>
      </c>
      <c r="B21">
        <v>0.33718062500000001</v>
      </c>
      <c r="C21" s="115">
        <v>0.33688249999999997</v>
      </c>
      <c r="D21" s="115">
        <v>0.33684437499999997</v>
      </c>
      <c r="E21" s="115">
        <v>0.28509187499999999</v>
      </c>
      <c r="F21" s="115">
        <v>0.33537312499999999</v>
      </c>
      <c r="G21" s="115">
        <v>0.33632249999999903</v>
      </c>
      <c r="H21" s="116">
        <v>0.33233499999999999</v>
      </c>
      <c r="I21" s="115">
        <v>0.33620375000000002</v>
      </c>
      <c r="J21" s="115">
        <v>0.31240437499999901</v>
      </c>
      <c r="K21" s="115">
        <v>0.300294375</v>
      </c>
      <c r="L21" s="115">
        <v>0.28405875000000003</v>
      </c>
      <c r="M21" s="116">
        <v>0.33544437500000002</v>
      </c>
      <c r="N21" s="116">
        <v>0.29581999999999897</v>
      </c>
      <c r="O21" s="116">
        <v>0.28810812499999899</v>
      </c>
      <c r="P21" s="116">
        <v>0.24837624999999999</v>
      </c>
      <c r="Q21" s="115">
        <v>0.33679562499999899</v>
      </c>
      <c r="R21" s="115">
        <v>0.33718062500000001</v>
      </c>
      <c r="S21" s="120"/>
      <c r="T21" s="115">
        <v>0.39968062500000001</v>
      </c>
      <c r="U21" s="115">
        <v>0.39953187499999998</v>
      </c>
      <c r="V21" s="116">
        <v>0.39921937499999999</v>
      </c>
      <c r="W21" s="115">
        <v>0.36856374999999902</v>
      </c>
      <c r="X21" s="115">
        <v>0.363595</v>
      </c>
      <c r="Y21" s="115">
        <v>0.36006687500000001</v>
      </c>
      <c r="Z21" s="110">
        <v>0.37204375000000001</v>
      </c>
      <c r="AA21" s="110">
        <v>0.36270000000000002</v>
      </c>
      <c r="AB21" s="116">
        <v>0.36456812499999902</v>
      </c>
      <c r="AC21" s="116">
        <v>0.37544062499999997</v>
      </c>
      <c r="AD21" s="115">
        <v>0.360735625</v>
      </c>
      <c r="AE21" s="115">
        <v>0.3448175</v>
      </c>
      <c r="AF21" s="115">
        <v>0.39798</v>
      </c>
      <c r="AG21" s="115">
        <v>0.35622937499999902</v>
      </c>
      <c r="AH21" s="116">
        <v>0.34895874999999998</v>
      </c>
      <c r="AI21" s="116">
        <v>0.27153312499999899</v>
      </c>
      <c r="AJ21" s="115">
        <v>0.39913562499999999</v>
      </c>
      <c r="AK21" s="115">
        <v>0.39968062500000001</v>
      </c>
      <c r="AL21"/>
    </row>
    <row r="22" spans="1:38" s="112" customFormat="1" x14ac:dyDescent="0.15">
      <c r="A22" s="112">
        <v>145</v>
      </c>
      <c r="B22" s="112">
        <v>0.35658000000000001</v>
      </c>
      <c r="C22" s="117">
        <v>0.35724687499999902</v>
      </c>
      <c r="D22" s="117">
        <v>0.356345624999999</v>
      </c>
      <c r="E22" s="117">
        <v>0.32135687499999999</v>
      </c>
      <c r="F22" s="117">
        <v>0.35581750000000001</v>
      </c>
      <c r="G22" s="117">
        <v>0.35673687500000001</v>
      </c>
      <c r="H22" s="117">
        <v>0.35220750000000001</v>
      </c>
      <c r="I22" s="117">
        <v>0.35513749999999999</v>
      </c>
      <c r="J22" s="117">
        <v>0.33299999999999902</v>
      </c>
      <c r="K22" s="117">
        <v>0.31853812500000001</v>
      </c>
      <c r="L22" s="117">
        <v>0.30286374999999999</v>
      </c>
      <c r="M22" s="117">
        <v>0.35476750000000001</v>
      </c>
      <c r="N22" s="117">
        <v>0.31407249999999998</v>
      </c>
      <c r="O22" s="117">
        <v>0.30459625000000001</v>
      </c>
      <c r="P22" s="117">
        <v>0.27641125</v>
      </c>
      <c r="Q22" s="117">
        <v>0.35630687500000002</v>
      </c>
      <c r="R22" s="117">
        <v>0.35658000000000001</v>
      </c>
      <c r="S22" s="120"/>
      <c r="T22" s="117">
        <v>0.43246937499999999</v>
      </c>
      <c r="U22" s="117">
        <v>0.432225625</v>
      </c>
      <c r="V22" s="117">
        <v>0.43218249999999903</v>
      </c>
      <c r="W22" s="117">
        <v>0.41712249999999901</v>
      </c>
      <c r="X22" s="117">
        <v>0.385613125</v>
      </c>
      <c r="Y22" s="117">
        <v>0.37980874999999897</v>
      </c>
      <c r="Z22" s="112">
        <v>0.402614999999999</v>
      </c>
      <c r="AA22" s="112">
        <v>0.38875499999999902</v>
      </c>
      <c r="AB22" s="117">
        <v>0.38991874999999998</v>
      </c>
      <c r="AC22" s="117">
        <v>0.41008499999999998</v>
      </c>
      <c r="AD22" s="117">
        <v>0.39534312500000002</v>
      </c>
      <c r="AE22" s="117">
        <v>0.37895562500000002</v>
      </c>
      <c r="AF22" s="117">
        <v>0.43054500000000001</v>
      </c>
      <c r="AG22" s="117">
        <v>0.38772249999999903</v>
      </c>
      <c r="AH22" s="117">
        <v>0.378656875</v>
      </c>
      <c r="AI22" s="117">
        <v>0.30145812500000002</v>
      </c>
      <c r="AJ22" s="117">
        <v>0.432152499999999</v>
      </c>
      <c r="AK22" s="117">
        <v>0.43246937499999999</v>
      </c>
    </row>
    <row r="23" spans="1:38" s="110" customFormat="1" x14ac:dyDescent="0.15">
      <c r="A23">
        <v>150</v>
      </c>
      <c r="B23">
        <v>0.37669812499999999</v>
      </c>
      <c r="C23" s="115">
        <v>0.37602687499999998</v>
      </c>
      <c r="D23" s="115">
        <v>0.37655937499999997</v>
      </c>
      <c r="E23" s="115">
        <v>0.35378999999999999</v>
      </c>
      <c r="F23" s="115">
        <v>0.37272687500000001</v>
      </c>
      <c r="G23" s="115">
        <v>0.373368124999999</v>
      </c>
      <c r="H23" s="116">
        <v>0.36953249999999999</v>
      </c>
      <c r="I23" s="115">
        <v>0.37248187500000002</v>
      </c>
      <c r="J23" s="115">
        <v>0.35376562499999997</v>
      </c>
      <c r="K23" s="115">
        <v>0.33995687499999999</v>
      </c>
      <c r="L23" s="115">
        <v>0.32345312500000001</v>
      </c>
      <c r="M23" s="116">
        <v>0.37475562499999998</v>
      </c>
      <c r="N23" s="116">
        <v>0.33262437499999897</v>
      </c>
      <c r="O23" s="115">
        <v>0.32229875000000002</v>
      </c>
      <c r="P23" s="115">
        <v>0.30030812499999998</v>
      </c>
      <c r="Q23" s="115">
        <v>0.37653062500000001</v>
      </c>
      <c r="R23" s="115">
        <v>0.37669812499999999</v>
      </c>
      <c r="S23" s="120"/>
      <c r="T23" s="115">
        <v>0.46651500000000001</v>
      </c>
      <c r="U23" s="115">
        <v>0.46621062499999999</v>
      </c>
      <c r="V23" s="116">
        <v>0.46629874999999998</v>
      </c>
      <c r="W23" s="115">
        <v>0.46601562499999999</v>
      </c>
      <c r="X23" s="115">
        <v>0.40698062499999998</v>
      </c>
      <c r="Y23" s="115">
        <v>0.39846749999999997</v>
      </c>
      <c r="Z23" s="110">
        <v>0.43198687499999999</v>
      </c>
      <c r="AA23" s="110">
        <v>0.41516312500000002</v>
      </c>
      <c r="AB23" s="115">
        <v>0.41345562499999999</v>
      </c>
      <c r="AC23" s="116">
        <v>0.44285562499999997</v>
      </c>
      <c r="AD23" s="115">
        <v>0.42917187499999998</v>
      </c>
      <c r="AE23" s="115">
        <v>0.40932312499999901</v>
      </c>
      <c r="AF23" s="115">
        <v>0.46448062499999998</v>
      </c>
      <c r="AG23" s="115">
        <v>0.42074687500000002</v>
      </c>
      <c r="AH23" s="115">
        <v>0.40988750000000002</v>
      </c>
      <c r="AI23" s="115">
        <v>0.32809687499999901</v>
      </c>
      <c r="AJ23" s="115">
        <v>0.46626812499999998</v>
      </c>
      <c r="AK23" s="115">
        <v>0.46651500000000001</v>
      </c>
      <c r="AL23"/>
    </row>
    <row r="24" spans="1:38" s="110" customFormat="1" x14ac:dyDescent="0.15">
      <c r="A24">
        <v>155</v>
      </c>
      <c r="B24">
        <v>0.39209250000000001</v>
      </c>
      <c r="C24" s="115">
        <v>0.39090374999999999</v>
      </c>
      <c r="D24" s="115">
        <v>0.392019374999999</v>
      </c>
      <c r="E24" s="115">
        <v>0.38200187499999999</v>
      </c>
      <c r="F24" s="115">
        <v>0.38510812500000002</v>
      </c>
      <c r="G24" s="115">
        <v>0.38490750000000001</v>
      </c>
      <c r="H24" s="116">
        <v>0.38232125</v>
      </c>
      <c r="I24" s="115">
        <v>0.38356437499999901</v>
      </c>
      <c r="J24" s="115">
        <v>0.37035124999999902</v>
      </c>
      <c r="K24" s="115">
        <v>0.35714999999999902</v>
      </c>
      <c r="L24" s="115">
        <v>0.33937874999999901</v>
      </c>
      <c r="M24" s="116">
        <v>0.39010374999999903</v>
      </c>
      <c r="N24" s="116">
        <v>0.34737249999999997</v>
      </c>
      <c r="O24" s="115">
        <v>0.33554874999999901</v>
      </c>
      <c r="P24" s="115">
        <v>0.32140125000000003</v>
      </c>
      <c r="Q24" s="115">
        <v>0.39200625</v>
      </c>
      <c r="R24" s="115">
        <v>0.39209250000000001</v>
      </c>
      <c r="S24" s="120"/>
      <c r="T24" s="115">
        <v>0.49328312499999999</v>
      </c>
      <c r="U24" s="115">
        <v>0.49415437499999998</v>
      </c>
      <c r="V24" s="116">
        <v>0.49320249999999999</v>
      </c>
      <c r="W24" s="115">
        <v>0.50296750000000001</v>
      </c>
      <c r="X24" s="115">
        <v>0.42584749999999999</v>
      </c>
      <c r="Y24" s="115">
        <v>0.41163249999999901</v>
      </c>
      <c r="Z24" s="110">
        <v>0.45856374999999999</v>
      </c>
      <c r="AA24" s="110">
        <v>0.43759625000000002</v>
      </c>
      <c r="AB24" s="115">
        <v>0.43374249999999998</v>
      </c>
      <c r="AC24" s="116">
        <v>0.47145500000000001</v>
      </c>
      <c r="AD24" s="115">
        <v>0.45688437500000001</v>
      </c>
      <c r="AE24" s="115">
        <v>0.440571874999999</v>
      </c>
      <c r="AF24" s="115">
        <v>0.49120124999999998</v>
      </c>
      <c r="AG24" s="115">
        <v>0.44905874999999901</v>
      </c>
      <c r="AH24" s="115">
        <v>0.43486124999999998</v>
      </c>
      <c r="AI24" s="115">
        <v>0.35024125</v>
      </c>
      <c r="AJ24" s="115">
        <v>0.49318062499999898</v>
      </c>
      <c r="AK24" s="115">
        <v>0.49328312499999999</v>
      </c>
      <c r="AL24"/>
    </row>
    <row r="25" spans="1:38" s="110" customFormat="1" x14ac:dyDescent="0.15">
      <c r="A25">
        <v>160</v>
      </c>
      <c r="B25">
        <v>0.40922937500000001</v>
      </c>
      <c r="C25" s="115">
        <v>0.40967750000000003</v>
      </c>
      <c r="D25" s="115">
        <v>0.40919312499999999</v>
      </c>
      <c r="E25" s="115">
        <v>0.41278999999999999</v>
      </c>
      <c r="F25" s="115">
        <v>0.39706812499999999</v>
      </c>
      <c r="G25" s="115">
        <v>0.39539249999999998</v>
      </c>
      <c r="H25" s="116">
        <v>0.39472562500000002</v>
      </c>
      <c r="I25" s="115">
        <v>0.39386312499999998</v>
      </c>
      <c r="J25" s="115">
        <v>0.39002749999999897</v>
      </c>
      <c r="K25" s="115">
        <v>0.376453124999999</v>
      </c>
      <c r="L25" s="115">
        <v>0.35848562499999898</v>
      </c>
      <c r="M25" s="116">
        <v>0.40704687499999997</v>
      </c>
      <c r="N25" s="116">
        <v>0.36657624999999999</v>
      </c>
      <c r="O25" s="115">
        <v>0.351701874999999</v>
      </c>
      <c r="P25" s="115">
        <v>0.33916062499999899</v>
      </c>
      <c r="Q25" s="115">
        <v>0.40917937500000001</v>
      </c>
      <c r="R25" s="115">
        <v>0.40922937500000001</v>
      </c>
      <c r="S25" s="120"/>
      <c r="T25" s="115">
        <v>0.52030937499999996</v>
      </c>
      <c r="U25" s="115">
        <v>0.52129000000000003</v>
      </c>
      <c r="V25" s="116">
        <v>0.52023874999999997</v>
      </c>
      <c r="W25" s="115">
        <v>0.53573312499999903</v>
      </c>
      <c r="X25" s="115">
        <v>0.44416937499999998</v>
      </c>
      <c r="Y25" s="115">
        <v>0.42468187499999999</v>
      </c>
      <c r="Z25" s="110">
        <v>0.48760874999999998</v>
      </c>
      <c r="AA25" s="110">
        <v>0.46407624999999902</v>
      </c>
      <c r="AB25" s="115">
        <v>0.45796312500000003</v>
      </c>
      <c r="AC25" s="116">
        <v>0.50108562499999998</v>
      </c>
      <c r="AD25" s="115">
        <v>0.48868125000000001</v>
      </c>
      <c r="AE25" s="115">
        <v>0.46984374999999901</v>
      </c>
      <c r="AF25" s="115">
        <v>0.51838437500000001</v>
      </c>
      <c r="AG25" s="115">
        <v>0.47686624999999999</v>
      </c>
      <c r="AH25" s="115">
        <v>0.460984375</v>
      </c>
      <c r="AI25" s="115">
        <v>0.36900312499999999</v>
      </c>
      <c r="AJ25" s="115">
        <v>0.52022812500000004</v>
      </c>
      <c r="AK25" s="115">
        <v>0.52030937499999996</v>
      </c>
      <c r="AL25"/>
    </row>
    <row r="26" spans="1:38" s="110" customFormat="1" x14ac:dyDescent="0.15">
      <c r="A26">
        <v>165</v>
      </c>
      <c r="B26">
        <v>0.42843249999999999</v>
      </c>
      <c r="C26" s="115">
        <v>0.42790499999999998</v>
      </c>
      <c r="D26" s="115">
        <v>0.428404375</v>
      </c>
      <c r="E26" s="115">
        <v>0.438089375</v>
      </c>
      <c r="F26" s="115">
        <v>0.40899312499999901</v>
      </c>
      <c r="G26" s="115">
        <v>0.40677124999999997</v>
      </c>
      <c r="H26" s="116">
        <v>0.40663499999999903</v>
      </c>
      <c r="I26" s="115">
        <v>0.40287250000000002</v>
      </c>
      <c r="J26" s="115">
        <v>0.41024749999999999</v>
      </c>
      <c r="K26" s="115">
        <v>0.39890062500000001</v>
      </c>
      <c r="L26" s="115">
        <v>0.37953749999999897</v>
      </c>
      <c r="M26" s="116">
        <v>0.42619062499999899</v>
      </c>
      <c r="N26" s="116">
        <v>0.386045625</v>
      </c>
      <c r="O26" s="115">
        <v>0.37044749999999999</v>
      </c>
      <c r="P26" s="115">
        <v>0.35797937499999999</v>
      </c>
      <c r="Q26" s="115">
        <v>0.42840062499999998</v>
      </c>
      <c r="R26" s="115">
        <v>0.42843249999999999</v>
      </c>
      <c r="S26" s="120"/>
      <c r="T26" s="115">
        <v>0.54720625000000001</v>
      </c>
      <c r="U26" s="115">
        <v>0.54659999999999997</v>
      </c>
      <c r="V26" s="116">
        <v>0.54717437499999999</v>
      </c>
      <c r="W26" s="115">
        <v>0.56345062499999898</v>
      </c>
      <c r="X26" s="115">
        <v>0.46316249999999998</v>
      </c>
      <c r="Y26" s="115">
        <v>0.43636999999999898</v>
      </c>
      <c r="Z26" s="110">
        <v>0.51456999999999997</v>
      </c>
      <c r="AA26" s="110">
        <v>0.48933437499999999</v>
      </c>
      <c r="AB26" s="115">
        <v>0.48276249999999998</v>
      </c>
      <c r="AC26" s="116">
        <v>0.53057062499999996</v>
      </c>
      <c r="AD26" s="115">
        <v>0.51764749999999904</v>
      </c>
      <c r="AE26" s="115">
        <v>0.49692249999999899</v>
      </c>
      <c r="AF26" s="115">
        <v>0.54495249999999995</v>
      </c>
      <c r="AG26" s="115">
        <v>0.50408499999999901</v>
      </c>
      <c r="AH26" s="115">
        <v>0.487518749999999</v>
      </c>
      <c r="AI26" s="115">
        <v>0.38871250000000002</v>
      </c>
      <c r="AJ26" s="115">
        <v>0.54716874999999998</v>
      </c>
      <c r="AK26" s="115">
        <v>0.54720625000000001</v>
      </c>
      <c r="AL26"/>
    </row>
    <row r="27" spans="1:38" s="110" customFormat="1" x14ac:dyDescent="0.15">
      <c r="A27">
        <v>170</v>
      </c>
      <c r="B27">
        <v>0.44831437499999999</v>
      </c>
      <c r="C27" s="115">
        <v>0.447528125</v>
      </c>
      <c r="D27" s="115">
        <v>0.44830312500000002</v>
      </c>
      <c r="E27" s="115">
        <v>0.46417999999999998</v>
      </c>
      <c r="F27" s="115">
        <v>0.41919499999999998</v>
      </c>
      <c r="G27" s="115">
        <v>0.41724562499999901</v>
      </c>
      <c r="H27" s="116">
        <v>0.418638749999999</v>
      </c>
      <c r="I27" s="115">
        <v>0.41029500000000002</v>
      </c>
      <c r="J27" s="115">
        <v>0.43390000000000001</v>
      </c>
      <c r="K27" s="115">
        <v>0.42135187499999999</v>
      </c>
      <c r="L27" s="115">
        <v>0.39983437499999902</v>
      </c>
      <c r="M27" s="116">
        <v>0.44599</v>
      </c>
      <c r="N27" s="116">
        <v>0.40811437499999897</v>
      </c>
      <c r="O27" s="116">
        <v>0.38990999999999998</v>
      </c>
      <c r="P27" s="116">
        <v>0.37526624999999902</v>
      </c>
      <c r="Q27" s="115">
        <v>0.44830062500000001</v>
      </c>
      <c r="R27" s="115">
        <v>0.44831437499999999</v>
      </c>
      <c r="S27" s="120"/>
      <c r="T27" s="115">
        <v>0.57154875000000005</v>
      </c>
      <c r="U27" s="115">
        <v>0.56663375000000005</v>
      </c>
      <c r="V27" s="116">
        <v>0.57153999999999905</v>
      </c>
      <c r="W27" s="115">
        <v>0.58463874999999899</v>
      </c>
      <c r="X27" s="115">
        <v>0.48326187499999901</v>
      </c>
      <c r="Y27" s="115">
        <v>0.44677499999999998</v>
      </c>
      <c r="Z27" s="110">
        <v>0.53942187499999905</v>
      </c>
      <c r="AA27" s="110">
        <v>0.51303312499999998</v>
      </c>
      <c r="AB27" s="116">
        <v>0.50931812499999995</v>
      </c>
      <c r="AC27" s="116">
        <v>0.55519499999999999</v>
      </c>
      <c r="AD27" s="115">
        <v>0.544523125</v>
      </c>
      <c r="AE27" s="115">
        <v>0.52393249999999902</v>
      </c>
      <c r="AF27" s="115">
        <v>0.56928000000000001</v>
      </c>
      <c r="AG27" s="115">
        <v>0.52730124999999906</v>
      </c>
      <c r="AH27" s="116">
        <v>0.50754437499999905</v>
      </c>
      <c r="AI27" s="116">
        <v>0.40454687499999997</v>
      </c>
      <c r="AJ27" s="115">
        <v>0.5715325</v>
      </c>
      <c r="AK27" s="115">
        <v>0.57154875000000005</v>
      </c>
      <c r="AL27"/>
    </row>
    <row r="28" spans="1:38" s="112" customFormat="1" x14ac:dyDescent="0.15">
      <c r="A28" s="112">
        <v>175</v>
      </c>
      <c r="B28" s="112">
        <v>0.46827812499999999</v>
      </c>
      <c r="C28" s="117">
        <v>0.46935812499999902</v>
      </c>
      <c r="D28" s="117">
        <v>0.46827125000000003</v>
      </c>
      <c r="E28" s="117">
        <v>0.48975999999999997</v>
      </c>
      <c r="F28" s="117">
        <v>0.43043187499999902</v>
      </c>
      <c r="G28" s="117">
        <v>0.42586687499999998</v>
      </c>
      <c r="H28" s="117">
        <v>0.431051249999999</v>
      </c>
      <c r="I28" s="117">
        <v>0.41615875000000002</v>
      </c>
      <c r="J28" s="117">
        <v>0.45731312499999999</v>
      </c>
      <c r="K28" s="117">
        <v>0.446655625</v>
      </c>
      <c r="L28" s="117">
        <v>0.42710375</v>
      </c>
      <c r="M28" s="117">
        <v>0.46605124999999997</v>
      </c>
      <c r="N28" s="117">
        <v>0.43287749999999903</v>
      </c>
      <c r="O28" s="117">
        <v>0.41109687499999997</v>
      </c>
      <c r="P28" s="117">
        <v>0.39121250000000002</v>
      </c>
      <c r="Q28" s="117">
        <v>0.46827125000000003</v>
      </c>
      <c r="R28" s="117">
        <v>0.46827812499999999</v>
      </c>
      <c r="S28" s="120"/>
      <c r="T28" s="117">
        <v>0.58982562500000002</v>
      </c>
      <c r="U28" s="117">
        <v>0.58588874999999996</v>
      </c>
      <c r="V28" s="117">
        <v>0.58982062499999999</v>
      </c>
      <c r="W28" s="117">
        <v>0.60249312499999996</v>
      </c>
      <c r="X28" s="117">
        <v>0.50000374999999997</v>
      </c>
      <c r="Y28" s="117">
        <v>0.45366875000000001</v>
      </c>
      <c r="Z28" s="112">
        <v>0.561329999999999</v>
      </c>
      <c r="AA28" s="112">
        <v>0.536490625</v>
      </c>
      <c r="AB28" s="117">
        <v>0.53383187499999996</v>
      </c>
      <c r="AC28" s="117">
        <v>0.57648687499999995</v>
      </c>
      <c r="AD28" s="117">
        <v>0.56683812499999997</v>
      </c>
      <c r="AE28" s="117">
        <v>0.54427437499999998</v>
      </c>
      <c r="AF28" s="117">
        <v>0.58748437499999995</v>
      </c>
      <c r="AG28" s="117">
        <v>0.55015999999999998</v>
      </c>
      <c r="AH28" s="117">
        <v>0.52895874999999903</v>
      </c>
      <c r="AI28" s="117">
        <v>0.41826187500000001</v>
      </c>
      <c r="AJ28" s="117">
        <v>0.58981562499999995</v>
      </c>
      <c r="AK28" s="117">
        <v>0.58982562500000002</v>
      </c>
    </row>
    <row r="29" spans="1:38" s="110" customFormat="1" x14ac:dyDescent="0.15">
      <c r="A29">
        <v>180</v>
      </c>
      <c r="B29">
        <v>0.49284125000000001</v>
      </c>
      <c r="C29" s="115">
        <v>0.49232874999999998</v>
      </c>
      <c r="D29" s="115">
        <v>0.49283749999999998</v>
      </c>
      <c r="E29" s="115">
        <v>0.51253375000000001</v>
      </c>
      <c r="F29" s="115">
        <v>0.44380874999999997</v>
      </c>
      <c r="G29" s="115">
        <v>0.43784374999999998</v>
      </c>
      <c r="H29" s="116">
        <v>0.44851000000000002</v>
      </c>
      <c r="I29" s="115">
        <v>0.42251562500000001</v>
      </c>
      <c r="J29" s="115">
        <v>0.48208875000000001</v>
      </c>
      <c r="K29" s="115">
        <v>0.47348437499999901</v>
      </c>
      <c r="L29" s="115">
        <v>0.45339499999999999</v>
      </c>
      <c r="M29" s="116">
        <v>0.49060062500000001</v>
      </c>
      <c r="N29" s="116">
        <v>0.459085625</v>
      </c>
      <c r="O29" s="115">
        <v>0.43600687500000002</v>
      </c>
      <c r="P29" s="115">
        <v>0.40888875000000002</v>
      </c>
      <c r="Q29" s="115">
        <v>0.49283499999999902</v>
      </c>
      <c r="R29" s="115">
        <v>0.49284125000000001</v>
      </c>
      <c r="S29" s="120"/>
      <c r="T29" s="115">
        <v>0.60753499999999905</v>
      </c>
      <c r="U29" s="115">
        <v>0.60431812499999904</v>
      </c>
      <c r="V29" s="116">
        <v>0.60753499999999905</v>
      </c>
      <c r="W29" s="115">
        <v>0.61876562499999999</v>
      </c>
      <c r="X29" s="115">
        <v>0.51987687500000002</v>
      </c>
      <c r="Y29" s="115">
        <v>0.46421437499999901</v>
      </c>
      <c r="Z29" s="110">
        <v>0.58393562499999996</v>
      </c>
      <c r="AA29" s="110">
        <v>0.55863375000000004</v>
      </c>
      <c r="AB29" s="115">
        <v>0.55892500000000001</v>
      </c>
      <c r="AC29" s="116">
        <v>0.59771624999999995</v>
      </c>
      <c r="AD29" s="115">
        <v>0.58877999999999997</v>
      </c>
      <c r="AE29" s="115">
        <v>0.56601875000000001</v>
      </c>
      <c r="AF29" s="115">
        <v>0.60529812500000002</v>
      </c>
      <c r="AG29" s="115">
        <v>0.57382</v>
      </c>
      <c r="AH29" s="115">
        <v>0.54852000000000001</v>
      </c>
      <c r="AI29" s="115">
        <v>0.43409124999999998</v>
      </c>
      <c r="AJ29" s="115">
        <v>0.60753374999999998</v>
      </c>
      <c r="AK29" s="115">
        <v>0.60753499999999905</v>
      </c>
      <c r="AL29"/>
    </row>
    <row r="30" spans="1:38" s="110" customFormat="1" x14ac:dyDescent="0.15">
      <c r="A30">
        <v>185</v>
      </c>
      <c r="B30">
        <v>0.51721187499999999</v>
      </c>
      <c r="C30" s="115">
        <v>0.51582312500000005</v>
      </c>
      <c r="D30" s="115">
        <v>0.51719999999999999</v>
      </c>
      <c r="E30" s="115">
        <v>0.53537937499999999</v>
      </c>
      <c r="F30" s="115">
        <v>0.45953062499999903</v>
      </c>
      <c r="G30" s="115">
        <v>0.450671875</v>
      </c>
      <c r="H30" s="116">
        <v>0.46616875000000002</v>
      </c>
      <c r="I30" s="115">
        <v>0.43143624999999902</v>
      </c>
      <c r="J30" s="115">
        <v>0.51005875000000001</v>
      </c>
      <c r="K30" s="115">
        <v>0.50068062499999999</v>
      </c>
      <c r="L30" s="115">
        <v>0.47909374999999998</v>
      </c>
      <c r="M30" s="116">
        <v>0.51473187499999995</v>
      </c>
      <c r="N30" s="116">
        <v>0.48641124999999902</v>
      </c>
      <c r="O30" s="115">
        <v>0.46193062499999998</v>
      </c>
      <c r="P30" s="115">
        <v>0.42711874999999899</v>
      </c>
      <c r="Q30" s="115">
        <v>0.51719999999999999</v>
      </c>
      <c r="R30" s="115">
        <v>0.51721187499999999</v>
      </c>
      <c r="S30" s="120"/>
      <c r="T30" s="115">
        <v>0.62503562499999998</v>
      </c>
      <c r="U30" s="115">
        <v>0.61818187499999999</v>
      </c>
      <c r="V30" s="116">
        <v>0.62503312499999997</v>
      </c>
      <c r="W30" s="115">
        <v>0.63132312499999999</v>
      </c>
      <c r="X30" s="115">
        <v>0.53753625000000005</v>
      </c>
      <c r="Y30" s="115">
        <v>0.47475499999999998</v>
      </c>
      <c r="Z30" s="110">
        <v>0.602105</v>
      </c>
      <c r="AA30" s="110">
        <v>0.57865562500000001</v>
      </c>
      <c r="AB30" s="115">
        <v>0.58321500000000004</v>
      </c>
      <c r="AC30" s="116">
        <v>0.61622812500000002</v>
      </c>
      <c r="AD30" s="115">
        <v>0.60898312499999996</v>
      </c>
      <c r="AE30" s="115">
        <v>0.58524437500000004</v>
      </c>
      <c r="AF30" s="115">
        <v>0.62284812499999997</v>
      </c>
      <c r="AG30" s="115">
        <v>0.59218562499999905</v>
      </c>
      <c r="AH30" s="115">
        <v>0.5680925</v>
      </c>
      <c r="AI30" s="115">
        <v>0.44893875</v>
      </c>
      <c r="AJ30" s="115">
        <v>0.62503312499999997</v>
      </c>
      <c r="AK30" s="115">
        <v>0.62503562499999998</v>
      </c>
      <c r="AL30"/>
    </row>
    <row r="31" spans="1:38" s="110" customFormat="1" x14ac:dyDescent="0.15">
      <c r="A31">
        <v>190</v>
      </c>
      <c r="B31">
        <v>0.54299187500000001</v>
      </c>
      <c r="C31" s="115">
        <v>0.53930124999999896</v>
      </c>
      <c r="D31" s="115">
        <v>0.54299187500000001</v>
      </c>
      <c r="E31" s="115">
        <v>0.557995625</v>
      </c>
      <c r="F31" s="115">
        <v>0.47543812499999999</v>
      </c>
      <c r="G31" s="115">
        <v>0.46503375000000002</v>
      </c>
      <c r="H31" s="116">
        <v>0.48889749999999998</v>
      </c>
      <c r="I31" s="115">
        <v>0.43915749999999998</v>
      </c>
      <c r="J31" s="115">
        <v>0.53491249999999901</v>
      </c>
      <c r="K31" s="115">
        <v>0.52810749999999995</v>
      </c>
      <c r="L31" s="115">
        <v>0.50678250000000002</v>
      </c>
      <c r="M31" s="116">
        <v>0.54064062499999999</v>
      </c>
      <c r="N31" s="116">
        <v>0.51468124999999998</v>
      </c>
      <c r="O31" s="115">
        <v>0.49014374999999999</v>
      </c>
      <c r="P31" s="115">
        <v>0.44503062500000001</v>
      </c>
      <c r="Q31" s="115">
        <v>0.54299187500000001</v>
      </c>
      <c r="R31" s="115">
        <v>0.54299187500000001</v>
      </c>
      <c r="S31" s="120"/>
      <c r="T31" s="115">
        <v>0.63578812499999904</v>
      </c>
      <c r="U31" s="115">
        <v>0.63250375000000003</v>
      </c>
      <c r="V31" s="116">
        <v>0.63578687499999997</v>
      </c>
      <c r="W31" s="115">
        <v>0.64399687500000002</v>
      </c>
      <c r="X31" s="115">
        <v>0.55699937499999996</v>
      </c>
      <c r="Y31" s="115">
        <v>0.48502812499999998</v>
      </c>
      <c r="Z31" s="110">
        <v>0.61868999999999996</v>
      </c>
      <c r="AA31" s="110">
        <v>0.59767812499999995</v>
      </c>
      <c r="AB31" s="115">
        <v>0.61004999999999998</v>
      </c>
      <c r="AC31" s="116">
        <v>0.63123437500000001</v>
      </c>
      <c r="AD31" s="115">
        <v>0.623847499999999</v>
      </c>
      <c r="AE31" s="115">
        <v>0.60309999999999997</v>
      </c>
      <c r="AF31" s="115">
        <v>0.63338562499999995</v>
      </c>
      <c r="AG31" s="115">
        <v>0.61094812499999995</v>
      </c>
      <c r="AH31" s="115">
        <v>0.583450625</v>
      </c>
      <c r="AI31" s="115">
        <v>0.46384999999999998</v>
      </c>
      <c r="AJ31" s="115">
        <v>0.63578687499999997</v>
      </c>
      <c r="AK31" s="115">
        <v>0.63578812499999904</v>
      </c>
      <c r="AL31"/>
    </row>
    <row r="32" spans="1:38" s="110" customFormat="1" x14ac:dyDescent="0.15">
      <c r="A32">
        <v>195</v>
      </c>
      <c r="B32">
        <v>0.56655624999999898</v>
      </c>
      <c r="C32" s="115">
        <v>0.56323500000000004</v>
      </c>
      <c r="D32" s="115">
        <v>0.56655624999999898</v>
      </c>
      <c r="E32" s="115">
        <v>0.58098562499999995</v>
      </c>
      <c r="F32" s="115">
        <v>0.49314812499999999</v>
      </c>
      <c r="G32" s="115">
        <v>0.483946875</v>
      </c>
      <c r="H32" s="116">
        <v>0.51294812499999998</v>
      </c>
      <c r="I32" s="115">
        <v>0.45062124999999997</v>
      </c>
      <c r="J32" s="115">
        <v>0.56133562499999901</v>
      </c>
      <c r="K32" s="115">
        <v>0.55662812500000003</v>
      </c>
      <c r="L32" s="115">
        <v>0.53511124999999904</v>
      </c>
      <c r="M32" s="116">
        <v>0.56428</v>
      </c>
      <c r="N32" s="116">
        <v>0.54228374999999995</v>
      </c>
      <c r="O32" s="115">
        <v>0.51671</v>
      </c>
      <c r="P32" s="115">
        <v>0.46765999999999902</v>
      </c>
      <c r="Q32" s="115">
        <v>0.56655624999999898</v>
      </c>
      <c r="R32" s="115">
        <v>0.56655624999999898</v>
      </c>
      <c r="S32" s="120"/>
      <c r="T32" s="115">
        <v>0.65035937499999896</v>
      </c>
      <c r="U32" s="115">
        <v>0.64417562500000003</v>
      </c>
      <c r="V32" s="116">
        <v>0.65035937499999896</v>
      </c>
      <c r="W32" s="115">
        <v>0.65482937499999905</v>
      </c>
      <c r="X32" s="115">
        <v>0.57620125</v>
      </c>
      <c r="Y32" s="115">
        <v>0.49673499999999998</v>
      </c>
      <c r="Z32" s="110">
        <v>0.63311312499999906</v>
      </c>
      <c r="AA32" s="110">
        <v>0.613565625</v>
      </c>
      <c r="AB32" s="115">
        <v>0.632868124999999</v>
      </c>
      <c r="AC32" s="116">
        <v>0.646196875</v>
      </c>
      <c r="AD32" s="115">
        <v>0.64024312499999902</v>
      </c>
      <c r="AE32" s="115">
        <v>0.62267187499999999</v>
      </c>
      <c r="AF32" s="115">
        <v>0.64786687499999895</v>
      </c>
      <c r="AG32" s="115">
        <v>0.62755249999999996</v>
      </c>
      <c r="AH32" s="115">
        <v>0.60227687500000004</v>
      </c>
      <c r="AI32" s="115">
        <v>0.48164875000000001</v>
      </c>
      <c r="AJ32" s="115">
        <v>0.65035937499999896</v>
      </c>
      <c r="AK32" s="115">
        <v>0.65035937499999896</v>
      </c>
      <c r="AL32"/>
    </row>
    <row r="33" spans="1:70" s="110" customFormat="1" x14ac:dyDescent="0.15">
      <c r="A33">
        <v>200</v>
      </c>
      <c r="B33">
        <v>0.59123937500000001</v>
      </c>
      <c r="C33" s="115">
        <v>0.58390312499999997</v>
      </c>
      <c r="D33" s="115">
        <v>0.591236875</v>
      </c>
      <c r="E33" s="115">
        <v>0.60100312499999997</v>
      </c>
      <c r="F33" s="115">
        <v>0.51340562499999998</v>
      </c>
      <c r="G33" s="115">
        <v>0.50155125</v>
      </c>
      <c r="H33" s="116">
        <v>0.53968062499999903</v>
      </c>
      <c r="I33" s="115">
        <v>0.46265374999999997</v>
      </c>
      <c r="J33" s="115">
        <v>0.58815187499999899</v>
      </c>
      <c r="K33" s="115">
        <v>0.58203812499999996</v>
      </c>
      <c r="L33" s="115">
        <v>0.56509999999999905</v>
      </c>
      <c r="M33" s="116">
        <v>0.58895750000000002</v>
      </c>
      <c r="N33" s="116">
        <v>0.56851312499999995</v>
      </c>
      <c r="O33" s="115">
        <v>0.54476374999999999</v>
      </c>
      <c r="P33" s="115">
        <v>0.48830687499999997</v>
      </c>
      <c r="Q33" s="115">
        <v>0.591236875</v>
      </c>
      <c r="R33" s="115">
        <v>0.59123937500000001</v>
      </c>
      <c r="S33" s="120"/>
      <c r="T33" s="115">
        <v>0.66109874999999996</v>
      </c>
      <c r="U33" s="115">
        <v>0.65497687500000001</v>
      </c>
      <c r="V33" s="116">
        <v>0.66109437500000001</v>
      </c>
      <c r="W33" s="115">
        <v>0.66456812499999995</v>
      </c>
      <c r="X33" s="115">
        <v>0.59101749999999997</v>
      </c>
      <c r="Y33" s="115">
        <v>0.50964812500000001</v>
      </c>
      <c r="Z33" s="110">
        <v>0.64388124999999996</v>
      </c>
      <c r="AA33" s="110">
        <v>0.627953125</v>
      </c>
      <c r="AB33" s="115">
        <v>0.65226437499999901</v>
      </c>
      <c r="AC33" s="116">
        <v>0.65853375000000003</v>
      </c>
      <c r="AD33" s="115">
        <v>0.65400562499999904</v>
      </c>
      <c r="AE33" s="115">
        <v>0.6360825</v>
      </c>
      <c r="AF33" s="115">
        <v>0.65875625000000004</v>
      </c>
      <c r="AG33" s="115">
        <v>0.64302250000000005</v>
      </c>
      <c r="AH33" s="115">
        <v>0.61724374999999998</v>
      </c>
      <c r="AI33" s="115">
        <v>0.49523250000000002</v>
      </c>
      <c r="AJ33" s="115">
        <v>0.66109437500000001</v>
      </c>
      <c r="AK33" s="115">
        <v>0.66109874999999996</v>
      </c>
      <c r="AL33"/>
    </row>
    <row r="34" spans="1:70" s="110" customFormat="1" x14ac:dyDescent="0.15">
      <c r="A34">
        <v>205</v>
      </c>
      <c r="B34">
        <v>0.615556875</v>
      </c>
      <c r="C34" s="115">
        <v>0.60736562499999902</v>
      </c>
      <c r="D34" s="115">
        <v>0.615556875</v>
      </c>
      <c r="E34" s="115">
        <v>0.62236250000000004</v>
      </c>
      <c r="F34" s="115">
        <v>0.53342249999999902</v>
      </c>
      <c r="G34" s="115">
        <v>0.52172687500000003</v>
      </c>
      <c r="H34" s="116">
        <v>0.57257875000000003</v>
      </c>
      <c r="I34" s="115">
        <v>0.47416187499999901</v>
      </c>
      <c r="J34" s="115">
        <v>0.60977749999999997</v>
      </c>
      <c r="K34" s="115">
        <v>0.60632874999999997</v>
      </c>
      <c r="L34" s="115">
        <v>0.59368562499999999</v>
      </c>
      <c r="M34" s="116">
        <v>0.61323562499999995</v>
      </c>
      <c r="N34" s="116">
        <v>0.59645437499999998</v>
      </c>
      <c r="O34" s="116">
        <v>0.57320249999999995</v>
      </c>
      <c r="P34" s="116">
        <v>0.51143375000000002</v>
      </c>
      <c r="Q34" s="115">
        <v>0.615556875</v>
      </c>
      <c r="R34" s="115">
        <v>0.615556875</v>
      </c>
      <c r="S34" s="120"/>
      <c r="T34" s="115">
        <v>0.67156499999999997</v>
      </c>
      <c r="U34" s="115">
        <v>0.665435</v>
      </c>
      <c r="V34" s="116">
        <v>0.67156499999999997</v>
      </c>
      <c r="W34" s="115">
        <v>0.67438562499999999</v>
      </c>
      <c r="X34" s="115">
        <v>0.60693687499999904</v>
      </c>
      <c r="Y34" s="115">
        <v>0.52459312499999899</v>
      </c>
      <c r="Z34" s="110">
        <v>0.65482437500000001</v>
      </c>
      <c r="AA34" s="110">
        <v>0.64114874999999905</v>
      </c>
      <c r="AB34" s="116">
        <v>0.67405812499999995</v>
      </c>
      <c r="AC34" s="116">
        <v>0.67021500000000001</v>
      </c>
      <c r="AD34" s="115">
        <v>0.66704062499999905</v>
      </c>
      <c r="AE34" s="115">
        <v>0.65312250000000005</v>
      </c>
      <c r="AF34" s="115">
        <v>0.66900249999999895</v>
      </c>
      <c r="AG34" s="115">
        <v>0.65810437499999996</v>
      </c>
      <c r="AH34" s="116">
        <v>0.63267125000000002</v>
      </c>
      <c r="AI34" s="116">
        <v>0.51243749999999999</v>
      </c>
      <c r="AJ34" s="115">
        <v>0.67156499999999997</v>
      </c>
      <c r="AK34" s="115">
        <v>0.67156499999999997</v>
      </c>
      <c r="AL34"/>
    </row>
    <row r="35" spans="1:70" s="110" customFormat="1" x14ac:dyDescent="0.15">
      <c r="A35">
        <v>210</v>
      </c>
      <c r="B35">
        <v>0.63634312500000001</v>
      </c>
      <c r="C35" s="115">
        <v>0.62687749999999998</v>
      </c>
      <c r="D35" s="115">
        <v>0.63634312500000001</v>
      </c>
      <c r="E35" s="115">
        <v>0.64054499999999903</v>
      </c>
      <c r="F35" s="115">
        <v>0.55539187499999898</v>
      </c>
      <c r="G35" s="115">
        <v>0.54295562499999905</v>
      </c>
      <c r="H35" s="116">
        <v>0.60214999999999996</v>
      </c>
      <c r="I35" s="115">
        <v>0.48993624999999902</v>
      </c>
      <c r="J35" s="115">
        <v>0.63230687500000005</v>
      </c>
      <c r="K35" s="115">
        <v>0.62860000000000005</v>
      </c>
      <c r="L35" s="115">
        <v>0.61749624999999997</v>
      </c>
      <c r="M35" s="116">
        <v>0.63426437499999999</v>
      </c>
      <c r="N35" s="116">
        <v>0.62000499999999903</v>
      </c>
      <c r="O35" s="115">
        <v>0.59890687499999995</v>
      </c>
      <c r="P35" s="115">
        <v>0.53497062500000003</v>
      </c>
      <c r="Q35" s="115">
        <v>0.63634312500000001</v>
      </c>
      <c r="R35" s="115">
        <v>0.63634312500000001</v>
      </c>
      <c r="S35" s="120"/>
      <c r="T35" s="115">
        <v>0.68228500000000003</v>
      </c>
      <c r="U35" s="115">
        <v>0.67423499999999903</v>
      </c>
      <c r="V35" s="116">
        <v>0.68228250000000001</v>
      </c>
      <c r="W35" s="115">
        <v>0.68421500000000002</v>
      </c>
      <c r="X35" s="115">
        <v>0.62024999999999997</v>
      </c>
      <c r="Y35" s="115">
        <v>0.54052499999999903</v>
      </c>
      <c r="Z35" s="110">
        <v>0.66539749999999998</v>
      </c>
      <c r="AA35" s="110">
        <v>0.652153125</v>
      </c>
      <c r="AB35" s="115">
        <v>0.69119125000000003</v>
      </c>
      <c r="AC35" s="116">
        <v>0.68273562499999996</v>
      </c>
      <c r="AD35" s="115">
        <v>0.679411875</v>
      </c>
      <c r="AE35" s="115">
        <v>0.66680062500000004</v>
      </c>
      <c r="AF35" s="115">
        <v>0.67942749999999996</v>
      </c>
      <c r="AG35" s="115">
        <v>0.67150062499999996</v>
      </c>
      <c r="AH35" s="115">
        <v>0.64672750000000001</v>
      </c>
      <c r="AI35" s="115">
        <v>0.52928062499999995</v>
      </c>
      <c r="AJ35" s="115">
        <v>0.68228250000000001</v>
      </c>
      <c r="AK35" s="115">
        <v>0.68228500000000003</v>
      </c>
      <c r="AL35"/>
    </row>
    <row r="36" spans="1:70" s="110" customFormat="1" x14ac:dyDescent="0.15">
      <c r="A36">
        <v>215</v>
      </c>
      <c r="B36">
        <v>0.65756937500000001</v>
      </c>
      <c r="C36" s="115">
        <v>0.65087312499999905</v>
      </c>
      <c r="D36" s="115">
        <v>0.65756937500000001</v>
      </c>
      <c r="E36" s="115">
        <v>0.66282874999999997</v>
      </c>
      <c r="F36" s="115">
        <v>0.57855250000000003</v>
      </c>
      <c r="G36" s="115">
        <v>0.56522187499999998</v>
      </c>
      <c r="H36" s="116">
        <v>0.63512749999999896</v>
      </c>
      <c r="I36" s="115">
        <v>0.50636624999999902</v>
      </c>
      <c r="J36" s="115">
        <v>0.65785499999999997</v>
      </c>
      <c r="K36" s="115">
        <v>0.653801249999999</v>
      </c>
      <c r="L36" s="115">
        <v>0.64358562500000005</v>
      </c>
      <c r="M36" s="116">
        <v>0.65530187500000003</v>
      </c>
      <c r="N36" s="116">
        <v>0.64593062499999998</v>
      </c>
      <c r="O36" s="115">
        <v>0.62377749999999899</v>
      </c>
      <c r="P36" s="115">
        <v>0.56078499999999998</v>
      </c>
      <c r="Q36" s="115">
        <v>0.65756937500000001</v>
      </c>
      <c r="R36" s="115">
        <v>0.65756937500000001</v>
      </c>
      <c r="S36" s="120"/>
      <c r="T36" s="115">
        <v>0.69564749999999997</v>
      </c>
      <c r="U36" s="115">
        <v>0.68519249999999998</v>
      </c>
      <c r="V36" s="116">
        <v>0.69564749999999997</v>
      </c>
      <c r="W36" s="115">
        <v>0.69610499999999897</v>
      </c>
      <c r="X36" s="115">
        <v>0.63610875</v>
      </c>
      <c r="Y36" s="115">
        <v>0.55910499999999996</v>
      </c>
      <c r="Z36" s="110">
        <v>0.67767999999999995</v>
      </c>
      <c r="AA36" s="110">
        <v>0.66602687500000002</v>
      </c>
      <c r="AB36" s="115">
        <v>0.71106374999999999</v>
      </c>
      <c r="AC36" s="116">
        <v>0.69598249999999995</v>
      </c>
      <c r="AD36" s="115">
        <v>0.69408437499999998</v>
      </c>
      <c r="AE36" s="115">
        <v>0.68352437499999996</v>
      </c>
      <c r="AF36" s="115">
        <v>0.69277124999999995</v>
      </c>
      <c r="AG36" s="115">
        <v>0.68765624999999997</v>
      </c>
      <c r="AH36" s="115">
        <v>0.66466812499999905</v>
      </c>
      <c r="AI36" s="115">
        <v>0.54883062500000002</v>
      </c>
      <c r="AJ36" s="115">
        <v>0.69564749999999997</v>
      </c>
      <c r="AK36" s="115">
        <v>0.69564749999999997</v>
      </c>
      <c r="AL36"/>
    </row>
    <row r="37" spans="1:70" s="110" customFormat="1" x14ac:dyDescent="0.15">
      <c r="A37">
        <v>220</v>
      </c>
      <c r="B37">
        <v>0.67946312499999995</v>
      </c>
      <c r="C37" s="115">
        <v>0.66872562499999999</v>
      </c>
      <c r="D37" s="115">
        <v>0.67946312499999995</v>
      </c>
      <c r="E37" s="115">
        <v>0.67983249999999995</v>
      </c>
      <c r="F37" s="115">
        <v>0.59828437499999998</v>
      </c>
      <c r="G37" s="115">
        <v>0.585072499999999</v>
      </c>
      <c r="H37" s="116">
        <v>0.66821437500000003</v>
      </c>
      <c r="I37" s="115">
        <v>0.52539250000000004</v>
      </c>
      <c r="J37" s="115">
        <v>0.67484875</v>
      </c>
      <c r="K37" s="115">
        <v>0.67502375000000003</v>
      </c>
      <c r="L37" s="115">
        <v>0.66639437499999998</v>
      </c>
      <c r="M37" s="116">
        <v>0.677581875</v>
      </c>
      <c r="N37" s="116">
        <v>0.66715250000000004</v>
      </c>
      <c r="O37" s="115">
        <v>0.64987562499999996</v>
      </c>
      <c r="P37" s="115">
        <v>0.58281499999999997</v>
      </c>
      <c r="Q37" s="115">
        <v>0.67946312499999995</v>
      </c>
      <c r="R37" s="115">
        <v>0.67946312499999995</v>
      </c>
      <c r="S37" s="120"/>
      <c r="T37" s="115">
        <v>0.70445999999999898</v>
      </c>
      <c r="U37" s="115">
        <v>0.69314937499999996</v>
      </c>
      <c r="V37" s="116">
        <v>0.70445999999999898</v>
      </c>
      <c r="W37" s="115">
        <v>0.70558312499999998</v>
      </c>
      <c r="X37" s="115">
        <v>0.64747437499999905</v>
      </c>
      <c r="Y37" s="115">
        <v>0.57736999999999905</v>
      </c>
      <c r="Z37" s="110">
        <v>0.68679749999999995</v>
      </c>
      <c r="AA37" s="110">
        <v>0.67545499999999903</v>
      </c>
      <c r="AB37" s="115">
        <v>0.72861749999999903</v>
      </c>
      <c r="AC37" s="116">
        <v>0.70696562499999904</v>
      </c>
      <c r="AD37" s="115">
        <v>0.706544375</v>
      </c>
      <c r="AE37" s="115">
        <v>0.69893624999999904</v>
      </c>
      <c r="AF37" s="115">
        <v>0.70147375000000001</v>
      </c>
      <c r="AG37" s="115">
        <v>0.69987187499999903</v>
      </c>
      <c r="AH37" s="115">
        <v>0.68017124999999901</v>
      </c>
      <c r="AI37" s="115">
        <v>0.56459375000000001</v>
      </c>
      <c r="AJ37" s="115">
        <v>0.70445999999999898</v>
      </c>
      <c r="AK37" s="115">
        <v>0.70445999999999898</v>
      </c>
      <c r="AL37"/>
    </row>
    <row r="38" spans="1:70" s="110" customFormat="1" x14ac:dyDescent="0.15">
      <c r="A38">
        <v>225</v>
      </c>
      <c r="B38">
        <v>0.69421187499999903</v>
      </c>
      <c r="C38" s="115">
        <v>0.68935687499999998</v>
      </c>
      <c r="D38" s="115">
        <v>0.69421187499999903</v>
      </c>
      <c r="E38" s="115">
        <v>0.69964437499999999</v>
      </c>
      <c r="F38" s="115">
        <v>0.62164437500000003</v>
      </c>
      <c r="G38" s="115">
        <v>0.60863624999999999</v>
      </c>
      <c r="H38" s="116">
        <v>0.69938250000000002</v>
      </c>
      <c r="I38" s="115">
        <v>0.54196500000000003</v>
      </c>
      <c r="J38" s="115">
        <v>0.69433562500000001</v>
      </c>
      <c r="K38" s="115">
        <v>0.69431687499999994</v>
      </c>
      <c r="L38" s="115">
        <v>0.68765124999999905</v>
      </c>
      <c r="M38" s="116">
        <v>0.69246062499999905</v>
      </c>
      <c r="N38" s="116">
        <v>0.6900075</v>
      </c>
      <c r="O38" s="115">
        <v>0.66905749999999997</v>
      </c>
      <c r="P38" s="115">
        <v>0.60295499999999902</v>
      </c>
      <c r="Q38" s="115">
        <v>0.69421187499999903</v>
      </c>
      <c r="R38" s="115">
        <v>0.69421187499999903</v>
      </c>
      <c r="S38" s="120"/>
      <c r="T38" s="115">
        <v>0.71872000000000003</v>
      </c>
      <c r="U38" s="115">
        <v>0.70262374999999999</v>
      </c>
      <c r="V38" s="116">
        <v>0.71872000000000003</v>
      </c>
      <c r="W38" s="115">
        <v>0.71732750000000001</v>
      </c>
      <c r="X38" s="115">
        <v>0.65993749999999995</v>
      </c>
      <c r="Y38" s="115">
        <v>0.59470687499999997</v>
      </c>
      <c r="Z38" s="110">
        <v>0.69601374999999999</v>
      </c>
      <c r="AA38" s="110">
        <v>0.68624874999999896</v>
      </c>
      <c r="AB38" s="115">
        <v>0.74503999999999904</v>
      </c>
      <c r="AC38" s="116">
        <v>0.71840562499999905</v>
      </c>
      <c r="AD38" s="115">
        <v>0.71961249999999999</v>
      </c>
      <c r="AE38" s="115">
        <v>0.71393124999999902</v>
      </c>
      <c r="AF38" s="115">
        <v>0.71565499999999904</v>
      </c>
      <c r="AG38" s="115">
        <v>0.71384249999999905</v>
      </c>
      <c r="AH38" s="115">
        <v>0.69625124999999999</v>
      </c>
      <c r="AI38" s="115">
        <v>0.58088687499999903</v>
      </c>
      <c r="AJ38" s="115">
        <v>0.71872000000000003</v>
      </c>
      <c r="AK38" s="115">
        <v>0.71872000000000003</v>
      </c>
      <c r="AL38"/>
    </row>
    <row r="39" spans="1:70" s="110" customFormat="1" x14ac:dyDescent="0.15">
      <c r="A39">
        <v>230</v>
      </c>
      <c r="B39">
        <v>0.71570500000000004</v>
      </c>
      <c r="C39" s="115">
        <v>0.70642874999999905</v>
      </c>
      <c r="D39" s="115">
        <v>0.71570500000000004</v>
      </c>
      <c r="E39" s="115">
        <v>0.71638312500000001</v>
      </c>
      <c r="F39" s="115">
        <v>0.63830999999999904</v>
      </c>
      <c r="G39" s="115">
        <v>0.62843249999999995</v>
      </c>
      <c r="H39" s="116">
        <v>0.72855874999999903</v>
      </c>
      <c r="I39" s="115">
        <v>0.56288625000000003</v>
      </c>
      <c r="J39" s="115">
        <v>0.71334437499999903</v>
      </c>
      <c r="K39" s="115">
        <v>0.71428562500000004</v>
      </c>
      <c r="L39" s="115">
        <v>0.706051875</v>
      </c>
      <c r="M39" s="116">
        <v>0.71407624999999997</v>
      </c>
      <c r="N39" s="116">
        <v>0.708899375</v>
      </c>
      <c r="O39" s="115">
        <v>0.69499374999999997</v>
      </c>
      <c r="P39" s="115">
        <v>0.62742624999999996</v>
      </c>
      <c r="Q39" s="115">
        <v>0.71570500000000004</v>
      </c>
      <c r="R39" s="115">
        <v>0.71570500000000004</v>
      </c>
      <c r="S39" s="120"/>
      <c r="T39" s="115">
        <v>0.730336875</v>
      </c>
      <c r="U39" s="115">
        <v>0.71245437499999997</v>
      </c>
      <c r="V39" s="116">
        <v>0.730336875</v>
      </c>
      <c r="W39" s="115">
        <v>0.73032874999999997</v>
      </c>
      <c r="X39" s="115">
        <v>0.67286374999999998</v>
      </c>
      <c r="Y39" s="115">
        <v>0.61399499999999996</v>
      </c>
      <c r="Z39" s="110">
        <v>0.70856812499999999</v>
      </c>
      <c r="AA39" s="110">
        <v>0.69777</v>
      </c>
      <c r="AB39" s="115">
        <v>0.76244624999999999</v>
      </c>
      <c r="AC39" s="116">
        <v>0.73147499999999999</v>
      </c>
      <c r="AD39" s="115">
        <v>0.73218000000000005</v>
      </c>
      <c r="AE39" s="115">
        <v>0.72976375000000004</v>
      </c>
      <c r="AF39" s="115">
        <v>0.72705312499999997</v>
      </c>
      <c r="AG39" s="115">
        <v>0.72891062499999904</v>
      </c>
      <c r="AH39" s="115">
        <v>0.71265374999999997</v>
      </c>
      <c r="AI39" s="115">
        <v>0.59804562499999903</v>
      </c>
      <c r="AJ39" s="115">
        <v>0.730336875</v>
      </c>
      <c r="AK39" s="115">
        <v>0.730336875</v>
      </c>
      <c r="AL39"/>
    </row>
    <row r="40" spans="1:70" s="110" customFormat="1" x14ac:dyDescent="0.15">
      <c r="A40">
        <v>235</v>
      </c>
      <c r="B40">
        <v>0.73079125</v>
      </c>
      <c r="C40" s="115">
        <v>0.72302749999999905</v>
      </c>
      <c r="D40" s="115">
        <v>0.73079125</v>
      </c>
      <c r="E40" s="115">
        <v>0.73126749999999996</v>
      </c>
      <c r="F40" s="115">
        <v>0.66015062499999999</v>
      </c>
      <c r="G40" s="115">
        <v>0.64982625000000005</v>
      </c>
      <c r="H40" s="116">
        <v>0.75547249999999999</v>
      </c>
      <c r="I40" s="115">
        <v>0.57895999999999903</v>
      </c>
      <c r="J40" s="115">
        <v>0.73169562499999996</v>
      </c>
      <c r="K40" s="115">
        <v>0.72882187499999995</v>
      </c>
      <c r="L40" s="115">
        <v>0.72719875</v>
      </c>
      <c r="M40" s="116">
        <v>0.72906374999999901</v>
      </c>
      <c r="N40" s="116">
        <v>0.72590749999999904</v>
      </c>
      <c r="O40" s="115">
        <v>0.71314124999999995</v>
      </c>
      <c r="P40" s="115">
        <v>0.64825437500000005</v>
      </c>
      <c r="Q40" s="115">
        <v>0.73079125</v>
      </c>
      <c r="R40" s="115">
        <v>0.73079125</v>
      </c>
      <c r="S40" s="120"/>
      <c r="T40" s="115">
        <v>0.74319874999999902</v>
      </c>
      <c r="U40" s="115">
        <v>0.72143625</v>
      </c>
      <c r="V40" s="116">
        <v>0.74319874999999902</v>
      </c>
      <c r="W40" s="115">
        <v>0.74233499999999997</v>
      </c>
      <c r="X40" s="115">
        <v>0.68157124999999996</v>
      </c>
      <c r="Y40" s="115">
        <v>0.63154125000000005</v>
      </c>
      <c r="Z40" s="110">
        <v>0.71847499999999997</v>
      </c>
      <c r="AA40" s="110">
        <v>0.70725875000000005</v>
      </c>
      <c r="AB40" s="115">
        <v>0.77900374999999999</v>
      </c>
      <c r="AC40" s="116">
        <v>0.74343499999999996</v>
      </c>
      <c r="AD40" s="115">
        <v>0.74416624999999903</v>
      </c>
      <c r="AE40" s="115">
        <v>0.74126749999999997</v>
      </c>
      <c r="AF40" s="115">
        <v>0.73984874999999894</v>
      </c>
      <c r="AG40" s="115">
        <v>0.74196687499999903</v>
      </c>
      <c r="AH40" s="115">
        <v>0.73013187499999899</v>
      </c>
      <c r="AI40" s="115">
        <v>0.61129937499999998</v>
      </c>
      <c r="AJ40" s="115">
        <v>0.74319874999999902</v>
      </c>
      <c r="AK40" s="115">
        <v>0.74319874999999902</v>
      </c>
      <c r="AL40"/>
    </row>
    <row r="41" spans="1:70" s="110" customFormat="1" x14ac:dyDescent="0.15">
      <c r="A41">
        <v>240</v>
      </c>
      <c r="B41">
        <v>0.74758749999999996</v>
      </c>
      <c r="C41" s="115">
        <v>0.74130874999999996</v>
      </c>
      <c r="D41" s="115">
        <v>0.74758749999999996</v>
      </c>
      <c r="E41" s="115">
        <v>0.74872562499999995</v>
      </c>
      <c r="F41" s="115">
        <v>0.67925625000000001</v>
      </c>
      <c r="G41" s="115">
        <v>0.67150624999999997</v>
      </c>
      <c r="H41" s="116">
        <v>0.78329499999999996</v>
      </c>
      <c r="I41" s="115">
        <v>0.59803437499999901</v>
      </c>
      <c r="J41" s="115">
        <v>0.74728562499999995</v>
      </c>
      <c r="K41" s="115">
        <v>0.74674749999999901</v>
      </c>
      <c r="L41" s="115">
        <v>0.74393437500000004</v>
      </c>
      <c r="M41" s="116">
        <v>0.74615499999999901</v>
      </c>
      <c r="N41" s="116">
        <v>0.74464437499999903</v>
      </c>
      <c r="O41" s="115">
        <v>0.733726875</v>
      </c>
      <c r="P41" s="115">
        <v>0.66971499999999995</v>
      </c>
      <c r="Q41" s="115">
        <v>0.74758749999999996</v>
      </c>
      <c r="R41" s="115">
        <v>0.74758749999999996</v>
      </c>
      <c r="S41" s="120"/>
      <c r="T41" s="115">
        <v>0.75668875000000002</v>
      </c>
      <c r="U41" s="115">
        <v>0.73264375000000004</v>
      </c>
      <c r="V41" s="116">
        <v>0.75668875000000002</v>
      </c>
      <c r="W41" s="115">
        <v>0.75603499999999901</v>
      </c>
      <c r="X41" s="115">
        <v>0.69379999999999997</v>
      </c>
      <c r="Y41" s="115">
        <v>0.65035749999999903</v>
      </c>
      <c r="Z41" s="110">
        <v>0.73042624999999906</v>
      </c>
      <c r="AA41" s="110">
        <v>0.7184275</v>
      </c>
      <c r="AB41" s="115">
        <v>0.79727250000000005</v>
      </c>
      <c r="AC41" s="116">
        <v>0.75835374999999905</v>
      </c>
      <c r="AD41" s="115">
        <v>0.75937374999999996</v>
      </c>
      <c r="AE41" s="115">
        <v>0.75653874999999904</v>
      </c>
      <c r="AF41" s="115">
        <v>0.75339124999999996</v>
      </c>
      <c r="AG41" s="115">
        <v>0.75712749999999995</v>
      </c>
      <c r="AH41" s="115">
        <v>0.74764374999999905</v>
      </c>
      <c r="AI41" s="115">
        <v>0.62564249999999999</v>
      </c>
      <c r="AJ41" s="115">
        <v>0.75668875000000002</v>
      </c>
      <c r="AK41" s="115">
        <v>0.75668875000000002</v>
      </c>
      <c r="AL41"/>
    </row>
    <row r="42" spans="1:70" s="110" customFormat="1" x14ac:dyDescent="0.15">
      <c r="A42">
        <v>245</v>
      </c>
      <c r="B42">
        <v>0.76404375000000002</v>
      </c>
      <c r="C42" s="115">
        <v>0.75842874999999998</v>
      </c>
      <c r="D42" s="115">
        <v>0.76404375000000002</v>
      </c>
      <c r="E42" s="115">
        <v>0.764405</v>
      </c>
      <c r="F42" s="115">
        <v>0.69711749999999995</v>
      </c>
      <c r="G42" s="115">
        <v>0.69294250000000002</v>
      </c>
      <c r="H42" s="116">
        <v>0.80990124999999902</v>
      </c>
      <c r="I42" s="115">
        <v>0.62088124999999905</v>
      </c>
      <c r="J42" s="115">
        <v>0.76553625000000003</v>
      </c>
      <c r="K42" s="115">
        <v>0.76348062499999902</v>
      </c>
      <c r="L42" s="115">
        <v>0.759671875</v>
      </c>
      <c r="M42" s="116">
        <v>0.76258499999999996</v>
      </c>
      <c r="N42" s="116">
        <v>0.76135874999999997</v>
      </c>
      <c r="O42" s="115">
        <v>0.75258187499999996</v>
      </c>
      <c r="P42" s="115">
        <v>0.692071875</v>
      </c>
      <c r="Q42" s="115">
        <v>0.76404375000000002</v>
      </c>
      <c r="R42" s="115">
        <v>0.76404375000000002</v>
      </c>
      <c r="S42" s="120"/>
      <c r="T42" s="115">
        <v>0.77214499999999997</v>
      </c>
      <c r="U42" s="115">
        <v>0.74424874999999902</v>
      </c>
      <c r="V42" s="116">
        <v>0.77214499999999997</v>
      </c>
      <c r="W42" s="115">
        <v>0.77115750000000005</v>
      </c>
      <c r="X42" s="115">
        <v>0.70612624999999996</v>
      </c>
      <c r="Y42" s="115">
        <v>0.66930999999999996</v>
      </c>
      <c r="Z42" s="110">
        <v>0.74418125000000002</v>
      </c>
      <c r="AA42" s="110">
        <v>0.73104874999999903</v>
      </c>
      <c r="AB42" s="115">
        <v>0.81306499999999904</v>
      </c>
      <c r="AC42" s="116">
        <v>0.77305625</v>
      </c>
      <c r="AD42" s="115">
        <v>0.77548625000000004</v>
      </c>
      <c r="AE42" s="115">
        <v>0.77442624999999998</v>
      </c>
      <c r="AF42" s="115">
        <v>0.76877874999999996</v>
      </c>
      <c r="AG42" s="115">
        <v>0.772883124999999</v>
      </c>
      <c r="AH42" s="115">
        <v>0.76394812499999998</v>
      </c>
      <c r="AI42" s="115">
        <v>0.64407999999999999</v>
      </c>
      <c r="AJ42" s="115">
        <v>0.77214499999999997</v>
      </c>
      <c r="AK42" s="115">
        <v>0.77214499999999997</v>
      </c>
      <c r="AL42"/>
    </row>
    <row r="43" spans="1:70" x14ac:dyDescent="0.15">
      <c r="A43">
        <v>250</v>
      </c>
      <c r="B43">
        <v>0.77554124999999996</v>
      </c>
      <c r="C43" s="115">
        <v>0.77405124999999997</v>
      </c>
      <c r="D43" s="115">
        <v>0.77554124999999996</v>
      </c>
      <c r="E43" s="115">
        <v>0.77911437500000003</v>
      </c>
      <c r="F43" s="115">
        <v>0.71598625000000005</v>
      </c>
      <c r="G43" s="115">
        <v>0.70943749999999905</v>
      </c>
      <c r="H43" s="116">
        <v>0.82941374999999995</v>
      </c>
      <c r="I43" s="115">
        <v>0.63442499999999902</v>
      </c>
      <c r="J43" s="115">
        <v>0.77773562499999904</v>
      </c>
      <c r="K43" s="115">
        <v>0.77818312499999998</v>
      </c>
      <c r="L43" s="115">
        <v>0.77535750000000003</v>
      </c>
      <c r="M43" s="116">
        <v>0.774285</v>
      </c>
      <c r="N43" s="116">
        <v>0.77693812500000003</v>
      </c>
      <c r="O43" s="115">
        <v>0.76666812499999903</v>
      </c>
      <c r="P43" s="115">
        <v>0.71065437499999995</v>
      </c>
      <c r="Q43" s="115">
        <v>0.77554124999999996</v>
      </c>
      <c r="R43" s="115">
        <v>0.77554124999999996</v>
      </c>
      <c r="T43" s="115">
        <v>0.78418500000000002</v>
      </c>
      <c r="U43" s="115">
        <v>0.75532874999999999</v>
      </c>
      <c r="V43" s="116">
        <v>0.78418500000000002</v>
      </c>
      <c r="W43" s="115">
        <v>0.78447</v>
      </c>
      <c r="X43" s="115">
        <v>0.71602874999999999</v>
      </c>
      <c r="Y43" s="115">
        <v>0.68586249999999904</v>
      </c>
      <c r="Z43">
        <v>0.75586374999999995</v>
      </c>
      <c r="AA43">
        <v>0.74291124999999902</v>
      </c>
      <c r="AB43" s="115">
        <v>0.83175624999999997</v>
      </c>
      <c r="AC43" s="116">
        <v>0.78648874999999996</v>
      </c>
      <c r="AD43" s="115">
        <v>0.786859999999999</v>
      </c>
      <c r="AE43" s="115">
        <v>0.78681874999999901</v>
      </c>
      <c r="AF43" s="115">
        <v>0.78098999999999996</v>
      </c>
      <c r="AG43" s="115">
        <v>0.78699374999999905</v>
      </c>
      <c r="AH43" s="115">
        <v>0.77953749999999999</v>
      </c>
      <c r="AI43" s="115">
        <v>0.65652124999999995</v>
      </c>
      <c r="AJ43" s="115">
        <v>0.78418500000000002</v>
      </c>
      <c r="AK43" s="115">
        <v>0.78418500000000002</v>
      </c>
      <c r="AL43"/>
      <c r="AS43" s="109"/>
      <c r="AX43" s="110"/>
      <c r="AY43" s="109"/>
      <c r="BE43" s="110"/>
      <c r="BF43" s="109"/>
      <c r="BK43" s="110"/>
      <c r="BL43" s="109"/>
      <c r="BR43" s="110"/>
    </row>
    <row r="44" spans="1:70" x14ac:dyDescent="0.15">
      <c r="AS44" s="109"/>
      <c r="AX44" s="110"/>
      <c r="AY44" s="109"/>
      <c r="BE44" s="110"/>
      <c r="BF44" s="109"/>
      <c r="BK44" s="110"/>
      <c r="BL44" s="109"/>
      <c r="BR44" s="110"/>
    </row>
    <row r="45" spans="1:70" x14ac:dyDescent="0.15">
      <c r="AS45" s="109"/>
      <c r="AX45" s="110"/>
      <c r="AY45" s="109"/>
      <c r="BE45" s="110"/>
      <c r="BF45" s="109"/>
      <c r="BK45" s="110"/>
      <c r="BL45" s="109"/>
      <c r="BR45" s="110"/>
    </row>
    <row r="46" spans="1:70" x14ac:dyDescent="0.15">
      <c r="Z46" s="109"/>
      <c r="AN46" s="109"/>
      <c r="AT46" s="110"/>
      <c r="AU46" s="109"/>
      <c r="AZ46" s="110"/>
      <c r="BA46" s="109"/>
      <c r="BG46" s="110"/>
    </row>
    <row r="48" spans="1:70" x14ac:dyDescent="0.15">
      <c r="Z48" s="109"/>
      <c r="AN48" s="109"/>
      <c r="AT48" s="110"/>
      <c r="AU48" s="109"/>
      <c r="AZ48" s="110"/>
      <c r="BA48" s="109"/>
      <c r="BG48" s="110"/>
    </row>
    <row r="49" spans="26:59" x14ac:dyDescent="0.15">
      <c r="Z49" s="109"/>
      <c r="AN49" s="109"/>
      <c r="AT49" s="110"/>
      <c r="AU49" s="109"/>
      <c r="AZ49" s="110"/>
      <c r="BA49" s="109"/>
      <c r="BG49" s="110"/>
    </row>
    <row r="50" spans="26:59" x14ac:dyDescent="0.15">
      <c r="Z50" s="109"/>
      <c r="AN50" s="109"/>
      <c r="AT50" s="110"/>
      <c r="AU50" s="109"/>
      <c r="AZ50" s="110"/>
      <c r="BA50" s="109"/>
      <c r="BG50" s="110"/>
    </row>
    <row r="51" spans="26:59" x14ac:dyDescent="0.15">
      <c r="Z51" s="109"/>
      <c r="AN51" s="109"/>
      <c r="AT51" s="110"/>
      <c r="AU51" s="109"/>
      <c r="AZ51" s="110"/>
      <c r="BA51" s="109"/>
      <c r="BG51" s="110"/>
    </row>
    <row r="52" spans="26:59" x14ac:dyDescent="0.15">
      <c r="Z52" s="109"/>
      <c r="AN52" s="109"/>
      <c r="AT52" s="110"/>
      <c r="AU52" s="109"/>
      <c r="AZ52" s="110"/>
      <c r="BA52" s="109"/>
      <c r="BG52" s="110"/>
    </row>
    <row r="53" spans="26:59" x14ac:dyDescent="0.15">
      <c r="Z53" s="109"/>
      <c r="AN53" s="109"/>
      <c r="AT53" s="110"/>
      <c r="AU53" s="109"/>
      <c r="AZ53" s="110"/>
      <c r="BA53" s="109"/>
      <c r="BG53" s="110"/>
    </row>
    <row r="54" spans="26:59" x14ac:dyDescent="0.15">
      <c r="Z54" s="109"/>
      <c r="AN54" s="109"/>
      <c r="AT54" s="110"/>
      <c r="AU54" s="109"/>
      <c r="AZ54" s="110"/>
      <c r="BA54" s="109"/>
      <c r="BG54" s="110"/>
    </row>
    <row r="55" spans="26:59" x14ac:dyDescent="0.15">
      <c r="Z55" s="109"/>
      <c r="AN55" s="109"/>
      <c r="AT55" s="110"/>
      <c r="AU55" s="109"/>
      <c r="AZ55" s="110"/>
      <c r="BA55" s="109"/>
      <c r="BG55" s="110"/>
    </row>
  </sheetData>
  <mergeCells count="2">
    <mergeCell ref="B1:R1"/>
    <mergeCell ref="T1:AL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59"/>
  <sheetViews>
    <sheetView topLeftCell="A14" workbookViewId="0">
      <selection activeCell="X3" sqref="X3:X47"/>
    </sheetView>
  </sheetViews>
  <sheetFormatPr baseColWidth="10" defaultColWidth="8.6640625" defaultRowHeight="13" x14ac:dyDescent="0.15"/>
  <cols>
    <col min="1" max="1" width="18.5" customWidth="1" collapsed="1"/>
    <col min="2" max="2" width="8.1640625" bestFit="1" customWidth="1" collapsed="1"/>
    <col min="3" max="6" width="6.5" style="115" bestFit="1" customWidth="1" collapsed="1"/>
    <col min="7" max="7" width="3" style="115" bestFit="1" customWidth="1" collapsed="1"/>
    <col min="8" max="8" width="6.5" style="116" bestFit="1" customWidth="1" collapsed="1"/>
    <col min="9" max="9" width="6.5" style="115" bestFit="1" customWidth="1" collapsed="1"/>
    <col min="10" max="12" width="3" style="115" bestFit="1" customWidth="1" collapsed="1"/>
    <col min="13" max="14" width="3" style="116" bestFit="1" customWidth="1" collapsed="1"/>
    <col min="15" max="16" width="6.5" style="115" bestFit="1" customWidth="1" collapsed="1"/>
    <col min="17" max="18" width="3" style="115" bestFit="1" customWidth="1" collapsed="1"/>
    <col min="19" max="19" width="9.5" style="120" customWidth="1" collapsed="1"/>
    <col min="20" max="20" width="3" style="115" bestFit="1" customWidth="1" collapsed="1"/>
    <col min="21" max="22" width="6.5" style="116" bestFit="1" customWidth="1" collapsed="1"/>
    <col min="23" max="25" width="6.5" style="115" bestFit="1" customWidth="1" collapsed="1"/>
    <col min="28" max="28" width="6.5" style="115" bestFit="1" customWidth="1" collapsed="1"/>
    <col min="29" max="30" width="6.5" style="116" bestFit="1" customWidth="1" collapsed="1"/>
    <col min="31" max="31" width="3" style="115" bestFit="1" customWidth="1" collapsed="1"/>
    <col min="32" max="32" width="6.5" style="115" bestFit="1" customWidth="1" collapsed="1"/>
    <col min="33" max="33" width="3" style="115" bestFit="1" customWidth="1" collapsed="1"/>
    <col min="34" max="35" width="6.5" style="115" bestFit="1" customWidth="1" collapsed="1"/>
    <col min="36" max="36" width="6.5" style="116" bestFit="1" customWidth="1" collapsed="1"/>
    <col min="37" max="38" width="3" style="115" bestFit="1" customWidth="1" collapsed="1"/>
  </cols>
  <sheetData>
    <row r="1" spans="1:51" x14ac:dyDescent="0.15">
      <c r="B1" s="156" t="s">
        <v>26</v>
      </c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6"/>
      <c r="P1" s="156"/>
      <c r="Q1" s="156"/>
      <c r="R1" s="156"/>
      <c r="S1" s="118"/>
      <c r="T1" s="157" t="s">
        <v>55</v>
      </c>
      <c r="U1" s="157"/>
      <c r="V1" s="157"/>
      <c r="W1" s="157"/>
      <c r="X1" s="157"/>
      <c r="Y1" s="157"/>
      <c r="Z1" s="157"/>
      <c r="AA1" s="157"/>
      <c r="AB1" s="157"/>
      <c r="AC1" s="157"/>
      <c r="AD1" s="157"/>
      <c r="AE1" s="157"/>
      <c r="AF1" s="157"/>
      <c r="AG1" s="157"/>
      <c r="AH1" s="157"/>
      <c r="AI1" s="157"/>
      <c r="AJ1" s="157"/>
      <c r="AK1" s="157"/>
      <c r="AL1" s="157"/>
    </row>
    <row r="2" spans="1:51" ht="72" x14ac:dyDescent="0.15">
      <c r="B2" s="111" t="s">
        <v>35</v>
      </c>
      <c r="C2" s="113" t="s">
        <v>36</v>
      </c>
      <c r="D2" s="113" t="s">
        <v>37</v>
      </c>
      <c r="E2" s="113" t="s">
        <v>38</v>
      </c>
      <c r="F2" s="113" t="s">
        <v>39</v>
      </c>
      <c r="G2" s="113" t="s">
        <v>40</v>
      </c>
      <c r="H2" s="114" t="s">
        <v>43</v>
      </c>
      <c r="I2" s="113" t="s">
        <v>41</v>
      </c>
      <c r="J2" s="113" t="s">
        <v>44</v>
      </c>
      <c r="K2" s="113" t="s">
        <v>45</v>
      </c>
      <c r="L2" s="113" t="s">
        <v>46</v>
      </c>
      <c r="M2" s="113" t="s">
        <v>47</v>
      </c>
      <c r="N2" s="114" t="s">
        <v>48</v>
      </c>
      <c r="O2" s="113" t="s">
        <v>49</v>
      </c>
      <c r="P2" s="113" t="s">
        <v>42</v>
      </c>
      <c r="Q2" s="113" t="s">
        <v>53</v>
      </c>
      <c r="R2" s="113" t="s">
        <v>54</v>
      </c>
      <c r="S2" s="119"/>
      <c r="T2" s="113" t="s">
        <v>35</v>
      </c>
      <c r="U2" s="113" t="s">
        <v>36</v>
      </c>
      <c r="V2" s="114" t="s">
        <v>37</v>
      </c>
      <c r="W2" s="113" t="s">
        <v>38</v>
      </c>
      <c r="X2" s="113" t="s">
        <v>39</v>
      </c>
      <c r="Y2" s="113" t="s">
        <v>40</v>
      </c>
      <c r="Z2" s="86" t="s">
        <v>50</v>
      </c>
      <c r="AA2" s="86" t="s">
        <v>51</v>
      </c>
      <c r="AB2" s="113" t="s">
        <v>43</v>
      </c>
      <c r="AC2" s="113" t="s">
        <v>44</v>
      </c>
      <c r="AD2" s="113" t="s">
        <v>45</v>
      </c>
      <c r="AE2" s="113" t="s">
        <v>46</v>
      </c>
      <c r="AF2" s="113" t="s">
        <v>47</v>
      </c>
      <c r="AG2" s="113" t="s">
        <v>48</v>
      </c>
      <c r="AH2" s="113" t="s">
        <v>49</v>
      </c>
      <c r="AI2" s="113" t="s">
        <v>42</v>
      </c>
      <c r="AJ2" s="113" t="s">
        <v>53</v>
      </c>
      <c r="AK2" s="113" t="s">
        <v>54</v>
      </c>
      <c r="AL2"/>
      <c r="AN2" s="86"/>
      <c r="AO2" s="86"/>
      <c r="AP2" s="86"/>
      <c r="AQ2" s="86"/>
      <c r="AR2" s="86"/>
      <c r="AS2" s="86"/>
      <c r="AT2" s="86"/>
      <c r="AU2" s="86"/>
      <c r="AV2" s="86"/>
      <c r="AW2" s="86"/>
      <c r="AX2" s="86"/>
      <c r="AY2" s="86"/>
    </row>
    <row r="3" spans="1:51" x14ac:dyDescent="0.15">
      <c r="A3">
        <v>50</v>
      </c>
      <c r="B3">
        <v>0</v>
      </c>
      <c r="C3" s="115">
        <v>0</v>
      </c>
      <c r="D3" s="115">
        <v>0</v>
      </c>
      <c r="E3" s="115">
        <v>0</v>
      </c>
      <c r="F3" s="115">
        <v>0</v>
      </c>
      <c r="G3" s="115">
        <v>0</v>
      </c>
      <c r="H3" s="116">
        <v>0</v>
      </c>
      <c r="I3" s="115">
        <v>0</v>
      </c>
      <c r="J3" s="115">
        <v>0</v>
      </c>
      <c r="K3" s="115">
        <v>0</v>
      </c>
      <c r="L3" s="115">
        <v>0</v>
      </c>
      <c r="M3" s="116">
        <v>0</v>
      </c>
      <c r="N3" s="116">
        <v>0</v>
      </c>
      <c r="O3" s="115">
        <v>0</v>
      </c>
      <c r="P3" s="115">
        <v>0</v>
      </c>
      <c r="Q3" s="115">
        <v>0</v>
      </c>
      <c r="R3" s="115">
        <v>0</v>
      </c>
      <c r="T3" s="115">
        <v>0</v>
      </c>
      <c r="U3" s="115">
        <v>0</v>
      </c>
      <c r="V3" s="116">
        <v>0</v>
      </c>
      <c r="W3" s="115">
        <v>0</v>
      </c>
      <c r="X3" s="115">
        <v>0</v>
      </c>
      <c r="Y3" s="115">
        <v>0</v>
      </c>
      <c r="Z3">
        <v>0</v>
      </c>
      <c r="AA3">
        <v>0</v>
      </c>
      <c r="AB3" s="115">
        <v>0</v>
      </c>
      <c r="AC3" s="116">
        <v>0</v>
      </c>
      <c r="AD3" s="115">
        <v>0</v>
      </c>
      <c r="AE3" s="115">
        <v>0</v>
      </c>
      <c r="AF3" s="115">
        <v>0</v>
      </c>
      <c r="AG3" s="115">
        <v>0</v>
      </c>
      <c r="AH3" s="115">
        <v>0</v>
      </c>
      <c r="AI3" s="115">
        <v>0</v>
      </c>
      <c r="AJ3" s="115">
        <v>0</v>
      </c>
      <c r="AK3" s="115">
        <v>0</v>
      </c>
      <c r="AL3"/>
    </row>
    <row r="4" spans="1:51" x14ac:dyDescent="0.15">
      <c r="A4">
        <v>55</v>
      </c>
      <c r="B4">
        <v>1.08799999999999E-2</v>
      </c>
      <c r="C4" s="115">
        <v>1.08799999999999E-2</v>
      </c>
      <c r="D4" s="115">
        <v>1.08799999999999E-2</v>
      </c>
      <c r="E4" s="115">
        <v>1.08799999999999E-2</v>
      </c>
      <c r="F4" s="115">
        <v>1.08799999999999E-2</v>
      </c>
      <c r="G4" s="115">
        <v>1.08799999999999E-2</v>
      </c>
      <c r="H4" s="116">
        <v>1.08425E-2</v>
      </c>
      <c r="I4" s="115">
        <v>1.08799999999999E-2</v>
      </c>
      <c r="J4" s="115">
        <v>1.08799999999999E-2</v>
      </c>
      <c r="K4" s="115">
        <v>1.08799999999999E-2</v>
      </c>
      <c r="L4" s="115">
        <v>1.08799999999999E-2</v>
      </c>
      <c r="M4" s="116">
        <v>1.08799999999999E-2</v>
      </c>
      <c r="N4" s="116">
        <v>1.08799999999999E-2</v>
      </c>
      <c r="O4" s="115">
        <v>1.08799999999999E-2</v>
      </c>
      <c r="P4" s="115">
        <v>1.08799999999999E-2</v>
      </c>
      <c r="Q4" s="115">
        <v>1.08799999999999E-2</v>
      </c>
      <c r="R4" s="115">
        <v>1.08799999999999E-2</v>
      </c>
      <c r="T4" s="115">
        <v>1.1039999999999999E-2</v>
      </c>
      <c r="U4" s="115">
        <v>1.1039999999999999E-2</v>
      </c>
      <c r="V4" s="116">
        <v>1.1039999999999999E-2</v>
      </c>
      <c r="W4" s="115">
        <v>1.1039999999999999E-2</v>
      </c>
      <c r="X4" s="115">
        <v>1.1039999999999999E-2</v>
      </c>
      <c r="Y4" s="115">
        <v>1.1039999999999999E-2</v>
      </c>
      <c r="Z4">
        <v>1.1039999999999999E-2</v>
      </c>
      <c r="AA4">
        <v>1.1039999999999999E-2</v>
      </c>
      <c r="AB4" s="115">
        <v>1.1010000000000001E-2</v>
      </c>
      <c r="AC4" s="116">
        <v>1.1039999999999999E-2</v>
      </c>
      <c r="AD4" s="115">
        <v>1.1039999999999999E-2</v>
      </c>
      <c r="AE4" s="115">
        <v>1.1039999999999999E-2</v>
      </c>
      <c r="AF4" s="115">
        <v>1.1039999999999999E-2</v>
      </c>
      <c r="AG4" s="115">
        <v>1.1039999999999999E-2</v>
      </c>
      <c r="AH4" s="115">
        <v>1.1039999999999999E-2</v>
      </c>
      <c r="AI4" s="115">
        <v>1.1039999999999999E-2</v>
      </c>
      <c r="AJ4" s="115">
        <v>1.1039999999999999E-2</v>
      </c>
      <c r="AK4" s="115">
        <v>1.1039999999999999E-2</v>
      </c>
      <c r="AL4"/>
    </row>
    <row r="5" spans="1:51" s="110" customFormat="1" x14ac:dyDescent="0.15">
      <c r="A5">
        <v>60</v>
      </c>
      <c r="B5">
        <v>2.1806249999999999E-2</v>
      </c>
      <c r="C5" s="115">
        <v>2.1804999999999901E-2</v>
      </c>
      <c r="D5" s="115">
        <v>2.1806249999999999E-2</v>
      </c>
      <c r="E5" s="115">
        <v>2.1804999999999901E-2</v>
      </c>
      <c r="F5" s="115">
        <v>2.1806249999999999E-2</v>
      </c>
      <c r="G5" s="115">
        <v>2.18075E-2</v>
      </c>
      <c r="H5" s="116">
        <v>2.1681249999999999E-2</v>
      </c>
      <c r="I5" s="115">
        <v>2.1804999999999901E-2</v>
      </c>
      <c r="J5" s="115">
        <v>2.1806249999999999E-2</v>
      </c>
      <c r="K5" s="115">
        <v>2.1806249999999999E-2</v>
      </c>
      <c r="L5" s="115">
        <v>2.1804999999999901E-2</v>
      </c>
      <c r="M5" s="116">
        <v>2.1806249999999999E-2</v>
      </c>
      <c r="N5" s="116">
        <v>2.1804999999999901E-2</v>
      </c>
      <c r="O5" s="115">
        <v>2.1806249999999999E-2</v>
      </c>
      <c r="P5" s="115">
        <v>2.1804999999999901E-2</v>
      </c>
      <c r="Q5" s="115">
        <v>2.1806249999999999E-2</v>
      </c>
      <c r="R5" s="115">
        <v>2.1806249999999999E-2</v>
      </c>
      <c r="S5" s="120"/>
      <c r="T5" s="115">
        <v>2.2412499999999998E-2</v>
      </c>
      <c r="U5" s="115">
        <v>2.2412499999999998E-2</v>
      </c>
      <c r="V5" s="116">
        <v>2.2412499999999998E-2</v>
      </c>
      <c r="W5" s="115">
        <v>2.2412499999999998E-2</v>
      </c>
      <c r="X5" s="115">
        <v>2.2412499999999998E-2</v>
      </c>
      <c r="Y5" s="115">
        <v>2.241375E-2</v>
      </c>
      <c r="Z5" s="110">
        <v>2.2415000000000001E-2</v>
      </c>
      <c r="AA5" s="110">
        <v>2.2412499999999998E-2</v>
      </c>
      <c r="AB5" s="115">
        <v>2.2293750000000001E-2</v>
      </c>
      <c r="AC5" s="116">
        <v>2.2412499999999998E-2</v>
      </c>
      <c r="AD5" s="115">
        <v>2.2412499999999998E-2</v>
      </c>
      <c r="AE5" s="115">
        <v>2.2412499999999998E-2</v>
      </c>
      <c r="AF5" s="115">
        <v>2.2412499999999998E-2</v>
      </c>
      <c r="AG5" s="115">
        <v>2.2412499999999998E-2</v>
      </c>
      <c r="AH5" s="115">
        <v>2.241375E-2</v>
      </c>
      <c r="AI5" s="115">
        <v>2.2412499999999998E-2</v>
      </c>
      <c r="AJ5" s="115">
        <v>2.2412499999999998E-2</v>
      </c>
      <c r="AK5" s="115">
        <v>2.2412499999999998E-2</v>
      </c>
      <c r="AL5"/>
    </row>
    <row r="6" spans="1:51" s="110" customFormat="1" x14ac:dyDescent="0.15">
      <c r="A6">
        <v>65</v>
      </c>
      <c r="B6">
        <v>3.0871249999999999E-2</v>
      </c>
      <c r="C6" s="115">
        <v>3.0881249999999999E-2</v>
      </c>
      <c r="D6" s="115">
        <v>3.0871249999999999E-2</v>
      </c>
      <c r="E6" s="115">
        <v>3.086125E-2</v>
      </c>
      <c r="F6" s="115">
        <v>3.0875E-2</v>
      </c>
      <c r="G6" s="115">
        <v>3.0877499999999999E-2</v>
      </c>
      <c r="H6" s="116">
        <v>3.0745000000000001E-2</v>
      </c>
      <c r="I6" s="115">
        <v>3.0877499999999902E-2</v>
      </c>
      <c r="J6" s="115">
        <v>3.0876250000000001E-2</v>
      </c>
      <c r="K6" s="115">
        <v>3.0881249999999999E-2</v>
      </c>
      <c r="L6" s="115">
        <v>3.0876250000000001E-2</v>
      </c>
      <c r="M6" s="116">
        <v>3.0871249999999999E-2</v>
      </c>
      <c r="N6" s="116">
        <v>3.0881249999999999E-2</v>
      </c>
      <c r="O6" s="115">
        <v>3.0871249999999999E-2</v>
      </c>
      <c r="P6" s="115">
        <v>3.086125E-2</v>
      </c>
      <c r="Q6" s="115">
        <v>3.0871249999999999E-2</v>
      </c>
      <c r="R6" s="115">
        <v>3.0871249999999999E-2</v>
      </c>
      <c r="S6" s="120"/>
      <c r="T6" s="115">
        <v>3.1672499999999999E-2</v>
      </c>
      <c r="U6" s="115">
        <v>3.1675000000000002E-2</v>
      </c>
      <c r="V6" s="116">
        <v>3.1672499999999999E-2</v>
      </c>
      <c r="W6" s="115">
        <v>3.1663749999999997E-2</v>
      </c>
      <c r="X6" s="115">
        <v>3.1678749999999999E-2</v>
      </c>
      <c r="Y6" s="115">
        <v>3.1684999999999998E-2</v>
      </c>
      <c r="Z6" s="110">
        <v>3.168E-2</v>
      </c>
      <c r="AA6" s="110">
        <v>3.1684999999999998E-2</v>
      </c>
      <c r="AB6" s="115">
        <v>3.1515000000000001E-2</v>
      </c>
      <c r="AC6" s="116">
        <v>3.1692499999999998E-2</v>
      </c>
      <c r="AD6" s="115">
        <v>3.1669999999999997E-2</v>
      </c>
      <c r="AE6" s="115">
        <v>3.1678749999999999E-2</v>
      </c>
      <c r="AF6" s="115">
        <v>3.1672499999999999E-2</v>
      </c>
      <c r="AG6" s="115">
        <v>3.1675000000000002E-2</v>
      </c>
      <c r="AH6" s="115">
        <v>3.16875E-2</v>
      </c>
      <c r="AI6" s="115">
        <v>3.1663749999999997E-2</v>
      </c>
      <c r="AJ6" s="115">
        <v>3.1672499999999999E-2</v>
      </c>
      <c r="AK6" s="115">
        <v>3.1672499999999999E-2</v>
      </c>
      <c r="AL6"/>
    </row>
    <row r="7" spans="1:51" s="110" customFormat="1" x14ac:dyDescent="0.15">
      <c r="A7">
        <v>70</v>
      </c>
      <c r="B7">
        <v>3.7989999999999899E-2</v>
      </c>
      <c r="C7" s="115">
        <v>3.8008750000000001E-2</v>
      </c>
      <c r="D7" s="115">
        <v>3.7988750000000002E-2</v>
      </c>
      <c r="E7" s="115">
        <v>3.7883750000000001E-2</v>
      </c>
      <c r="F7" s="115">
        <v>3.8026249999999998E-2</v>
      </c>
      <c r="G7" s="115">
        <v>3.7999999999999999E-2</v>
      </c>
      <c r="H7" s="116">
        <v>3.7796249999999899E-2</v>
      </c>
      <c r="I7" s="115">
        <v>3.8019999999999998E-2</v>
      </c>
      <c r="J7" s="115">
        <v>3.8026249999999998E-2</v>
      </c>
      <c r="K7" s="115">
        <v>3.8018749999999997E-2</v>
      </c>
      <c r="L7" s="115">
        <v>3.8015E-2</v>
      </c>
      <c r="M7" s="116">
        <v>3.7989999999999899E-2</v>
      </c>
      <c r="N7" s="116">
        <v>3.8008750000000001E-2</v>
      </c>
      <c r="O7" s="115">
        <v>3.7989999999999899E-2</v>
      </c>
      <c r="P7" s="115">
        <v>3.7881249999999998E-2</v>
      </c>
      <c r="Q7" s="115">
        <v>3.7988750000000002E-2</v>
      </c>
      <c r="R7" s="115">
        <v>3.7989999999999899E-2</v>
      </c>
      <c r="S7" s="120"/>
      <c r="T7" s="115">
        <v>3.8972499999999903E-2</v>
      </c>
      <c r="U7" s="115">
        <v>3.8977499999999998E-2</v>
      </c>
      <c r="V7" s="116">
        <v>3.8972499999999903E-2</v>
      </c>
      <c r="W7" s="115">
        <v>3.8856249999999898E-2</v>
      </c>
      <c r="X7" s="115">
        <v>3.8977499999999998E-2</v>
      </c>
      <c r="Y7" s="115">
        <v>3.8983749999999998E-2</v>
      </c>
      <c r="Z7" s="110">
        <v>3.8995000000000002E-2</v>
      </c>
      <c r="AA7" s="110">
        <v>3.8989999999999997E-2</v>
      </c>
      <c r="AB7" s="115">
        <v>3.8762499999999998E-2</v>
      </c>
      <c r="AC7" s="116">
        <v>3.8982499999999899E-2</v>
      </c>
      <c r="AD7" s="115">
        <v>3.9029374999999998E-2</v>
      </c>
      <c r="AE7" s="115">
        <v>3.9001249999999897E-2</v>
      </c>
      <c r="AF7" s="115">
        <v>3.8972499999999903E-2</v>
      </c>
      <c r="AG7" s="115">
        <v>3.8976249999999997E-2</v>
      </c>
      <c r="AH7" s="115">
        <v>3.9012499999999999E-2</v>
      </c>
      <c r="AI7" s="115">
        <v>3.8851249999999997E-2</v>
      </c>
      <c r="AJ7" s="115">
        <v>3.8972499999999903E-2</v>
      </c>
      <c r="AK7" s="115">
        <v>3.8972499999999903E-2</v>
      </c>
      <c r="AL7"/>
    </row>
    <row r="8" spans="1:51" s="110" customFormat="1" x14ac:dyDescent="0.15">
      <c r="A8">
        <v>75</v>
      </c>
      <c r="B8">
        <v>4.3719374999999998E-2</v>
      </c>
      <c r="C8" s="115">
        <v>4.3716249999999998E-2</v>
      </c>
      <c r="D8" s="115">
        <v>4.3716875000000002E-2</v>
      </c>
      <c r="E8" s="115">
        <v>4.3037499999999999E-2</v>
      </c>
      <c r="F8" s="115">
        <v>4.3844999999999898E-2</v>
      </c>
      <c r="G8" s="115">
        <v>4.3743124999999897E-2</v>
      </c>
      <c r="H8" s="116">
        <v>4.3385624999999997E-2</v>
      </c>
      <c r="I8" s="115">
        <v>4.3788124999999997E-2</v>
      </c>
      <c r="J8" s="115">
        <v>4.373875E-2</v>
      </c>
      <c r="K8" s="115">
        <v>4.3802499999999897E-2</v>
      </c>
      <c r="L8" s="115">
        <v>4.3738125000000003E-2</v>
      </c>
      <c r="M8" s="116">
        <v>4.3719374999999998E-2</v>
      </c>
      <c r="N8" s="116">
        <v>4.3716249999999998E-2</v>
      </c>
      <c r="O8" s="115">
        <v>4.3719374999999998E-2</v>
      </c>
      <c r="P8" s="115">
        <v>4.3046250000000001E-2</v>
      </c>
      <c r="Q8" s="115">
        <v>4.3716875000000002E-2</v>
      </c>
      <c r="R8" s="115">
        <v>4.3719374999999998E-2</v>
      </c>
      <c r="S8" s="120"/>
      <c r="T8" s="115">
        <v>4.4978749999999998E-2</v>
      </c>
      <c r="U8" s="115">
        <v>4.4953749999999897E-2</v>
      </c>
      <c r="V8" s="116">
        <v>4.4976250000000002E-2</v>
      </c>
      <c r="W8" s="115">
        <v>4.4201249999999997E-2</v>
      </c>
      <c r="X8" s="115">
        <v>4.4908749999999997E-2</v>
      </c>
      <c r="Y8" s="115">
        <v>4.4899374999999998E-2</v>
      </c>
      <c r="Z8" s="110">
        <v>4.4906249999999898E-2</v>
      </c>
      <c r="AA8" s="110">
        <v>4.498125E-2</v>
      </c>
      <c r="AB8" s="115">
        <v>4.4589375000000001E-2</v>
      </c>
      <c r="AC8" s="116">
        <v>4.4942499999999899E-2</v>
      </c>
      <c r="AD8" s="115">
        <v>4.4921875E-2</v>
      </c>
      <c r="AE8" s="115">
        <v>4.4905624999999998E-2</v>
      </c>
      <c r="AF8" s="115">
        <v>4.4978749999999998E-2</v>
      </c>
      <c r="AG8" s="115">
        <v>4.4953749999999897E-2</v>
      </c>
      <c r="AH8" s="115">
        <v>4.4934374999999999E-2</v>
      </c>
      <c r="AI8" s="115">
        <v>4.417625E-2</v>
      </c>
      <c r="AJ8" s="115">
        <v>4.4976250000000002E-2</v>
      </c>
      <c r="AK8" s="115">
        <v>4.4978749999999998E-2</v>
      </c>
      <c r="AL8"/>
    </row>
    <row r="9" spans="1:51" s="110" customFormat="1" x14ac:dyDescent="0.15">
      <c r="A9"/>
      <c r="B9"/>
      <c r="C9" s="115"/>
      <c r="D9" s="115"/>
      <c r="E9" s="115"/>
      <c r="G9" s="115"/>
      <c r="H9" s="116"/>
      <c r="I9" s="115"/>
      <c r="J9" s="115"/>
      <c r="K9" s="115"/>
      <c r="L9" s="115"/>
      <c r="M9" s="116"/>
      <c r="N9" s="116"/>
      <c r="O9" s="115"/>
      <c r="P9" s="115"/>
      <c r="Q9" s="115"/>
      <c r="S9" s="120"/>
      <c r="T9" s="115"/>
      <c r="U9" s="115"/>
      <c r="V9" s="116"/>
      <c r="W9" s="115"/>
      <c r="Y9" s="115"/>
      <c r="AB9" s="115"/>
      <c r="AC9" s="116"/>
      <c r="AD9" s="115"/>
      <c r="AE9" s="115"/>
      <c r="AF9" s="115"/>
      <c r="AG9" s="115"/>
      <c r="AH9" s="115"/>
      <c r="AI9" s="115"/>
      <c r="AJ9" s="115"/>
      <c r="AL9"/>
    </row>
    <row r="10" spans="1:51" s="112" customFormat="1" x14ac:dyDescent="0.15">
      <c r="A10" s="112">
        <v>80</v>
      </c>
      <c r="B10" s="112">
        <v>4.8526249999999903E-2</v>
      </c>
      <c r="C10" s="117">
        <v>4.849125E-2</v>
      </c>
      <c r="D10" s="117">
        <v>4.8507499999999898E-2</v>
      </c>
      <c r="E10" s="117">
        <v>4.6188750000000001E-2</v>
      </c>
      <c r="F10" s="117">
        <v>4.8527499999999897E-2</v>
      </c>
      <c r="G10" s="117">
        <v>4.8618749999999898E-2</v>
      </c>
      <c r="H10" s="117">
        <v>4.7657499999999901E-2</v>
      </c>
      <c r="I10" s="117">
        <v>4.8432500000000003E-2</v>
      </c>
      <c r="J10" s="117">
        <v>4.8459999999999899E-2</v>
      </c>
      <c r="K10" s="117">
        <v>4.8537499999999997E-2</v>
      </c>
      <c r="L10" s="117">
        <v>4.8514374999999998E-2</v>
      </c>
      <c r="M10" s="117">
        <v>4.8526249999999903E-2</v>
      </c>
      <c r="N10" s="117">
        <v>4.8482499999999998E-2</v>
      </c>
      <c r="O10" s="117">
        <v>4.85237499999999E-2</v>
      </c>
      <c r="P10" s="117">
        <v>4.6185625000000001E-2</v>
      </c>
      <c r="Q10" s="117">
        <v>4.8507499999999898E-2</v>
      </c>
      <c r="R10" s="117">
        <v>4.8526249999999903E-2</v>
      </c>
      <c r="S10" s="120"/>
      <c r="T10" s="117">
        <v>4.9916249999999898E-2</v>
      </c>
      <c r="U10" s="117">
        <v>4.9611250000000003E-2</v>
      </c>
      <c r="V10" s="117">
        <v>4.9896874999999903E-2</v>
      </c>
      <c r="W10" s="117">
        <v>4.7294999999999997E-2</v>
      </c>
      <c r="X10" s="117">
        <v>4.9643749999999903E-2</v>
      </c>
      <c r="Y10" s="117">
        <v>4.9543749999999998E-2</v>
      </c>
      <c r="Z10" s="112">
        <v>4.9654999999999901E-2</v>
      </c>
      <c r="AA10" s="112">
        <v>4.9716249999999997E-2</v>
      </c>
      <c r="AB10" s="117">
        <v>4.8874374999999998E-2</v>
      </c>
      <c r="AC10" s="117">
        <v>4.9740624999999997E-2</v>
      </c>
      <c r="AD10" s="117">
        <v>4.9895624999999999E-2</v>
      </c>
      <c r="AE10" s="117">
        <v>4.9766249999999998E-2</v>
      </c>
      <c r="AF10" s="117">
        <v>4.9914999999999897E-2</v>
      </c>
      <c r="AG10" s="117">
        <v>4.9607499999999999E-2</v>
      </c>
      <c r="AH10" s="117">
        <v>4.9738125000000001E-2</v>
      </c>
      <c r="AI10" s="117">
        <v>4.7304375000000003E-2</v>
      </c>
      <c r="AJ10" s="117">
        <v>4.9896874999999903E-2</v>
      </c>
      <c r="AK10" s="117">
        <v>4.9916249999999898E-2</v>
      </c>
    </row>
    <row r="11" spans="1:51" s="110" customFormat="1" x14ac:dyDescent="0.15">
      <c r="A11">
        <v>85</v>
      </c>
      <c r="B11">
        <v>5.3818749999999999E-2</v>
      </c>
      <c r="C11" s="115">
        <v>5.3719999999999997E-2</v>
      </c>
      <c r="D11" s="115">
        <v>5.3772500000000001E-2</v>
      </c>
      <c r="E11" s="115">
        <v>4.79575E-2</v>
      </c>
      <c r="F11" s="115">
        <v>5.3794999999999898E-2</v>
      </c>
      <c r="G11" s="115">
        <v>5.4033125000000001E-2</v>
      </c>
      <c r="H11" s="116">
        <v>5.2245624999999997E-2</v>
      </c>
      <c r="I11" s="115">
        <v>5.3826874999999899E-2</v>
      </c>
      <c r="J11" s="115">
        <v>5.3930624999999899E-2</v>
      </c>
      <c r="K11" s="115">
        <v>5.3596249999999998E-2</v>
      </c>
      <c r="L11" s="115">
        <v>5.37581249999999E-2</v>
      </c>
      <c r="M11" s="116">
        <v>5.381375E-2</v>
      </c>
      <c r="N11" s="116">
        <v>5.3698749999999899E-2</v>
      </c>
      <c r="O11" s="115">
        <v>5.3788124999999999E-2</v>
      </c>
      <c r="P11" s="115">
        <v>4.7921249999999999E-2</v>
      </c>
      <c r="Q11" s="115">
        <v>5.3772500000000001E-2</v>
      </c>
      <c r="R11" s="115">
        <v>5.3818749999999999E-2</v>
      </c>
      <c r="S11" s="120"/>
      <c r="T11" s="115">
        <v>5.5249375000000003E-2</v>
      </c>
      <c r="U11" s="115">
        <v>5.4991249999999998E-2</v>
      </c>
      <c r="V11" s="116">
        <v>5.5196250000000002E-2</v>
      </c>
      <c r="W11" s="115">
        <v>4.908875E-2</v>
      </c>
      <c r="X11" s="115">
        <v>5.5324999999999999E-2</v>
      </c>
      <c r="Y11" s="115">
        <v>5.5189374999999999E-2</v>
      </c>
      <c r="Z11" s="110">
        <v>5.5411249999999898E-2</v>
      </c>
      <c r="AA11" s="110">
        <v>5.5243750000000001E-2</v>
      </c>
      <c r="AB11" s="115">
        <v>5.3734375000000001E-2</v>
      </c>
      <c r="AC11" s="116">
        <v>5.5093749999999997E-2</v>
      </c>
      <c r="AD11" s="115">
        <v>5.5048749999999903E-2</v>
      </c>
      <c r="AE11" s="115">
        <v>5.532625E-2</v>
      </c>
      <c r="AF11" s="115">
        <v>5.5238750000000003E-2</v>
      </c>
      <c r="AG11" s="115">
        <v>5.4974374999999999E-2</v>
      </c>
      <c r="AH11" s="115">
        <v>5.5223124999999998E-2</v>
      </c>
      <c r="AI11" s="115">
        <v>4.9055000000000001E-2</v>
      </c>
      <c r="AJ11" s="115">
        <v>5.5196250000000002E-2</v>
      </c>
      <c r="AK11" s="115">
        <v>5.5249375000000003E-2</v>
      </c>
      <c r="AL11"/>
    </row>
    <row r="12" spans="1:51" s="110" customFormat="1" x14ac:dyDescent="0.15">
      <c r="A12">
        <v>90</v>
      </c>
      <c r="B12">
        <v>6.1113124999999997E-2</v>
      </c>
      <c r="C12" s="115">
        <v>6.100125E-2</v>
      </c>
      <c r="D12" s="115">
        <v>6.0958749999999902E-2</v>
      </c>
      <c r="E12" s="115">
        <v>4.8939374999999903E-2</v>
      </c>
      <c r="F12" s="115">
        <v>6.1061875000000002E-2</v>
      </c>
      <c r="G12" s="115">
        <v>6.1477499999999997E-2</v>
      </c>
      <c r="H12" s="116">
        <v>5.7768749999999897E-2</v>
      </c>
      <c r="I12" s="115">
        <v>6.1103124999999897E-2</v>
      </c>
      <c r="J12" s="115">
        <v>6.13524999999999E-2</v>
      </c>
      <c r="K12" s="115">
        <v>6.0798125000000001E-2</v>
      </c>
      <c r="L12" s="115">
        <v>6.1333749999999999E-2</v>
      </c>
      <c r="M12" s="116">
        <v>6.1061875000000002E-2</v>
      </c>
      <c r="N12" s="116">
        <v>6.0921249999999899E-2</v>
      </c>
      <c r="O12" s="115">
        <v>6.1004375E-2</v>
      </c>
      <c r="P12" s="115">
        <v>4.8759999999999998E-2</v>
      </c>
      <c r="Q12" s="115">
        <v>6.0957499999999998E-2</v>
      </c>
      <c r="R12" s="115">
        <v>6.1113124999999997E-2</v>
      </c>
      <c r="S12" s="120"/>
      <c r="T12" s="115">
        <v>6.3244999999999996E-2</v>
      </c>
      <c r="U12" s="115">
        <v>6.2955625000000001E-2</v>
      </c>
      <c r="V12" s="116">
        <v>6.30906249999999E-2</v>
      </c>
      <c r="W12" s="115">
        <v>5.0304999999999898E-2</v>
      </c>
      <c r="X12" s="115">
        <v>6.3028749999999995E-2</v>
      </c>
      <c r="Y12" s="115">
        <v>6.3140000000000002E-2</v>
      </c>
      <c r="Z12" s="110">
        <v>6.2731249999999905E-2</v>
      </c>
      <c r="AA12" s="110">
        <v>6.2861249999999994E-2</v>
      </c>
      <c r="AB12" s="115">
        <v>6.0105624999999899E-2</v>
      </c>
      <c r="AC12" s="116">
        <v>6.2842499999999996E-2</v>
      </c>
      <c r="AD12" s="115">
        <v>6.2817499999999998E-2</v>
      </c>
      <c r="AE12" s="115">
        <v>6.2742499999999896E-2</v>
      </c>
      <c r="AF12" s="115">
        <v>6.3206249999999894E-2</v>
      </c>
      <c r="AG12" s="115">
        <v>6.2899999999999998E-2</v>
      </c>
      <c r="AH12" s="115">
        <v>6.3118124999999997E-2</v>
      </c>
      <c r="AI12" s="115">
        <v>5.0173124999999999E-2</v>
      </c>
      <c r="AJ12" s="115">
        <v>6.3086874999999903E-2</v>
      </c>
      <c r="AK12" s="115">
        <v>6.3244999999999996E-2</v>
      </c>
      <c r="AL12"/>
    </row>
    <row r="13" spans="1:51" s="110" customFormat="1" x14ac:dyDescent="0.15">
      <c r="A13">
        <v>95</v>
      </c>
      <c r="B13">
        <v>7.3821874999999995E-2</v>
      </c>
      <c r="C13" s="115">
        <v>7.27418749999999E-2</v>
      </c>
      <c r="D13" s="115">
        <v>7.3513749999999906E-2</v>
      </c>
      <c r="E13" s="115">
        <v>5.1953749999999903E-2</v>
      </c>
      <c r="F13" s="115">
        <v>7.3414999999999994E-2</v>
      </c>
      <c r="G13" s="115">
        <v>7.3584374999999994E-2</v>
      </c>
      <c r="H13" s="116">
        <v>6.8553125000000006E-2</v>
      </c>
      <c r="I13" s="115">
        <v>7.2946249999999893E-2</v>
      </c>
      <c r="J13" s="115">
        <v>7.3315000000000005E-2</v>
      </c>
      <c r="K13" s="115">
        <v>7.3029374999999896E-2</v>
      </c>
      <c r="L13" s="115">
        <v>7.3081874999999893E-2</v>
      </c>
      <c r="M13" s="116">
        <v>7.3751249999999893E-2</v>
      </c>
      <c r="N13" s="116">
        <v>7.2519374999999997E-2</v>
      </c>
      <c r="O13" s="115">
        <v>7.3548749999999996E-2</v>
      </c>
      <c r="P13" s="115">
        <v>5.2376249999999999E-2</v>
      </c>
      <c r="Q13" s="115">
        <v>7.3493124999999895E-2</v>
      </c>
      <c r="R13" s="115">
        <v>7.3821874999999995E-2</v>
      </c>
      <c r="S13" s="120"/>
      <c r="T13" s="115">
        <v>7.6002500000000001E-2</v>
      </c>
      <c r="U13" s="115">
        <v>7.5990625000000006E-2</v>
      </c>
      <c r="V13" s="116">
        <v>7.5672500000000004E-2</v>
      </c>
      <c r="W13" s="115">
        <v>5.3753124999999999E-2</v>
      </c>
      <c r="X13" s="115">
        <v>7.6038749999999905E-2</v>
      </c>
      <c r="Y13" s="115">
        <v>7.5949374999999902E-2</v>
      </c>
      <c r="Z13" s="110">
        <v>7.5931249999999895E-2</v>
      </c>
      <c r="AA13" s="110">
        <v>7.5958749999999894E-2</v>
      </c>
      <c r="AB13" s="115">
        <v>7.2099999999999997E-2</v>
      </c>
      <c r="AC13" s="116">
        <v>7.6013750000000005E-2</v>
      </c>
      <c r="AD13" s="115">
        <v>7.6646875000000003E-2</v>
      </c>
      <c r="AE13" s="115">
        <v>7.5675624999999996E-2</v>
      </c>
      <c r="AF13" s="115">
        <v>7.596E-2</v>
      </c>
      <c r="AG13" s="115">
        <v>7.5634375000000004E-2</v>
      </c>
      <c r="AH13" s="115">
        <v>7.5893124999999895E-2</v>
      </c>
      <c r="AI13" s="115">
        <v>5.322375E-2</v>
      </c>
      <c r="AJ13" s="115">
        <v>7.5664999999999996E-2</v>
      </c>
      <c r="AK13" s="115">
        <v>7.6002500000000001E-2</v>
      </c>
      <c r="AL13"/>
    </row>
    <row r="14" spans="1:51" s="110" customFormat="1" x14ac:dyDescent="0.15">
      <c r="A14">
        <v>100</v>
      </c>
      <c r="B14">
        <v>8.9412499999999895E-2</v>
      </c>
      <c r="C14" s="115">
        <v>8.9999375000000006E-2</v>
      </c>
      <c r="D14" s="115">
        <v>8.8984375000000004E-2</v>
      </c>
      <c r="E14" s="115">
        <v>5.7484999999999897E-2</v>
      </c>
      <c r="F14" s="115">
        <v>9.0383124999999995E-2</v>
      </c>
      <c r="G14" s="115">
        <v>9.1077500000000006E-2</v>
      </c>
      <c r="H14" s="116">
        <v>8.3116250000000003E-2</v>
      </c>
      <c r="I14" s="115">
        <v>9.0608124999999901E-2</v>
      </c>
      <c r="J14" s="115">
        <v>8.9441875000000004E-2</v>
      </c>
      <c r="K14" s="115">
        <v>8.9145000000000002E-2</v>
      </c>
      <c r="L14" s="115">
        <v>8.7908125000000004E-2</v>
      </c>
      <c r="M14" s="116">
        <v>8.9216249999999997E-2</v>
      </c>
      <c r="N14" s="116">
        <v>8.9215624999999896E-2</v>
      </c>
      <c r="O14" s="115">
        <v>8.8405625000000002E-2</v>
      </c>
      <c r="P14" s="115">
        <v>5.6574375000000003E-2</v>
      </c>
      <c r="Q14" s="115">
        <v>8.8954375000000002E-2</v>
      </c>
      <c r="R14" s="115">
        <v>8.9412499999999895E-2</v>
      </c>
      <c r="S14" s="120"/>
      <c r="T14" s="115">
        <v>9.4643124999999995E-2</v>
      </c>
      <c r="U14" s="115">
        <v>9.4779374999999999E-2</v>
      </c>
      <c r="V14" s="116">
        <v>9.410375E-2</v>
      </c>
      <c r="W14" s="115">
        <v>5.9248750000000003E-2</v>
      </c>
      <c r="X14" s="115">
        <v>9.3668124999999894E-2</v>
      </c>
      <c r="Y14" s="115">
        <v>9.5703125E-2</v>
      </c>
      <c r="Z14" s="110">
        <v>9.4607499999999997E-2</v>
      </c>
      <c r="AA14" s="110">
        <v>9.4059999999999894E-2</v>
      </c>
      <c r="AB14" s="115">
        <v>8.7896874999999902E-2</v>
      </c>
      <c r="AC14" s="116">
        <v>9.3273124999999998E-2</v>
      </c>
      <c r="AD14" s="115">
        <v>9.3747499999999997E-2</v>
      </c>
      <c r="AE14" s="115">
        <v>9.2417499999999903E-2</v>
      </c>
      <c r="AF14" s="115">
        <v>9.4463124999999898E-2</v>
      </c>
      <c r="AG14" s="115">
        <v>9.3711875E-2</v>
      </c>
      <c r="AH14" s="115">
        <v>9.2135624999999999E-2</v>
      </c>
      <c r="AI14" s="115">
        <v>5.8419374999999898E-2</v>
      </c>
      <c r="AJ14" s="115">
        <v>9.4073124999999994E-2</v>
      </c>
      <c r="AK14" s="115">
        <v>9.4643124999999995E-2</v>
      </c>
      <c r="AL14"/>
    </row>
    <row r="15" spans="1:51" s="110" customFormat="1" x14ac:dyDescent="0.15">
      <c r="A15">
        <v>105</v>
      </c>
      <c r="B15">
        <v>0.11134624999999999</v>
      </c>
      <c r="C15" s="115">
        <v>0.111239375</v>
      </c>
      <c r="D15" s="115">
        <v>0.110745624999999</v>
      </c>
      <c r="E15" s="115">
        <v>6.5920624999999997E-2</v>
      </c>
      <c r="F15" s="115">
        <v>0.111258125</v>
      </c>
      <c r="G15" s="115">
        <v>0.112573125</v>
      </c>
      <c r="H15" s="116">
        <v>0.103299999999999</v>
      </c>
      <c r="I15" s="115">
        <v>0.11164125</v>
      </c>
      <c r="J15" s="115">
        <v>0.10907</v>
      </c>
      <c r="K15" s="115">
        <v>0.10934624999999901</v>
      </c>
      <c r="L15" s="115">
        <v>0.10810500000000001</v>
      </c>
      <c r="M15" s="116">
        <v>0.111016874999999</v>
      </c>
      <c r="N15" s="116">
        <v>0.10882875</v>
      </c>
      <c r="O15" s="116">
        <v>0.108705</v>
      </c>
      <c r="P15" s="116">
        <v>6.4250000000000002E-2</v>
      </c>
      <c r="Q15" s="115">
        <v>0.11069374999999899</v>
      </c>
      <c r="R15" s="115">
        <v>0.11134624999999999</v>
      </c>
      <c r="S15" s="120"/>
      <c r="T15" s="115">
        <v>0.117721875</v>
      </c>
      <c r="U15" s="115">
        <v>0.118266249999999</v>
      </c>
      <c r="V15" s="116">
        <v>0.11692125</v>
      </c>
      <c r="W15" s="115">
        <v>6.9443124999999994E-2</v>
      </c>
      <c r="X15" s="115">
        <v>0.11838312500000001</v>
      </c>
      <c r="Y15" s="115">
        <v>0.11616562499999999</v>
      </c>
      <c r="Z15" s="110">
        <v>0.11723875</v>
      </c>
      <c r="AA15" s="110">
        <v>0.11629687499999999</v>
      </c>
      <c r="AB15" s="116">
        <v>0.109171875</v>
      </c>
      <c r="AC15" s="116">
        <v>0.115081875</v>
      </c>
      <c r="AD15" s="115">
        <v>0.1140125</v>
      </c>
      <c r="AE15" s="115">
        <v>0.114119375</v>
      </c>
      <c r="AF15" s="115">
        <v>0.117380625</v>
      </c>
      <c r="AG15" s="115">
        <v>0.11520875</v>
      </c>
      <c r="AH15" s="116">
        <v>0.11484625</v>
      </c>
      <c r="AI15" s="116">
        <v>6.6289374999999998E-2</v>
      </c>
      <c r="AJ15" s="115">
        <v>0.116846874999999</v>
      </c>
      <c r="AK15" s="115">
        <v>0.117721875</v>
      </c>
      <c r="AL15"/>
    </row>
    <row r="16" spans="1:51" s="110" customFormat="1" x14ac:dyDescent="0.15">
      <c r="A16"/>
      <c r="B16"/>
      <c r="C16" s="115"/>
      <c r="D16" s="115"/>
      <c r="E16" s="115"/>
      <c r="G16" s="115"/>
      <c r="H16" s="116"/>
      <c r="I16" s="115"/>
      <c r="J16" s="115"/>
      <c r="K16" s="115"/>
      <c r="L16" s="115"/>
      <c r="M16" s="116"/>
      <c r="N16" s="116"/>
      <c r="O16" s="116"/>
      <c r="P16" s="116"/>
      <c r="Q16" s="115"/>
      <c r="S16" s="120"/>
      <c r="T16" s="115"/>
      <c r="U16" s="115"/>
      <c r="V16" s="116"/>
      <c r="W16" s="115"/>
      <c r="Y16" s="115"/>
      <c r="AB16" s="116"/>
      <c r="AC16" s="116"/>
      <c r="AD16" s="115"/>
      <c r="AE16" s="115"/>
      <c r="AF16" s="115"/>
      <c r="AG16" s="115"/>
      <c r="AH16" s="116"/>
      <c r="AI16" s="116"/>
      <c r="AJ16" s="115"/>
      <c r="AL16"/>
    </row>
    <row r="17" spans="1:38" s="112" customFormat="1" x14ac:dyDescent="0.15">
      <c r="A17" s="112">
        <v>110</v>
      </c>
      <c r="B17" s="112">
        <v>0.13662125</v>
      </c>
      <c r="C17" s="117">
        <v>0.13851374999999999</v>
      </c>
      <c r="D17" s="117">
        <v>0.135845625</v>
      </c>
      <c r="E17" s="117">
        <v>7.9873749999999993E-2</v>
      </c>
      <c r="F17" s="117">
        <v>0.13774312499999999</v>
      </c>
      <c r="G17" s="117">
        <v>0.13826187500000001</v>
      </c>
      <c r="H17" s="117">
        <v>0.1283475</v>
      </c>
      <c r="I17" s="117">
        <v>0.138405625</v>
      </c>
      <c r="J17" s="117">
        <v>0.13308187499999999</v>
      </c>
      <c r="K17" s="117">
        <v>0.13148937499999999</v>
      </c>
      <c r="L17" s="117">
        <v>0.13147062500000001</v>
      </c>
      <c r="M17" s="117">
        <v>0.13615250000000001</v>
      </c>
      <c r="N17" s="117">
        <v>0.13294249999999899</v>
      </c>
      <c r="O17" s="117">
        <v>0.130541875</v>
      </c>
      <c r="P17" s="117">
        <v>7.5870624999999997E-2</v>
      </c>
      <c r="Q17" s="117">
        <v>0.13578124999999999</v>
      </c>
      <c r="R17" s="117">
        <v>0.13662125</v>
      </c>
      <c r="S17" s="120"/>
      <c r="T17" s="117">
        <v>0.146095</v>
      </c>
      <c r="U17" s="117">
        <v>0.14842187499999901</v>
      </c>
      <c r="V17" s="117">
        <v>0.14511625</v>
      </c>
      <c r="W17" s="117">
        <v>8.7283124999999906E-2</v>
      </c>
      <c r="X17" s="117">
        <v>0.14748562500000001</v>
      </c>
      <c r="Y17" s="117">
        <v>0.14599374999999901</v>
      </c>
      <c r="Z17" s="112">
        <v>0.14602375000000001</v>
      </c>
      <c r="AA17" s="112">
        <v>0.14579500000000001</v>
      </c>
      <c r="AB17" s="117">
        <v>0.137010625</v>
      </c>
      <c r="AC17" s="117">
        <v>0.143501249999999</v>
      </c>
      <c r="AD17" s="117">
        <v>0.140955</v>
      </c>
      <c r="AE17" s="117">
        <v>0.140226875</v>
      </c>
      <c r="AF17" s="117">
        <v>0.1456925</v>
      </c>
      <c r="AG17" s="117">
        <v>0.142434375</v>
      </c>
      <c r="AH17" s="117">
        <v>0.14130062500000001</v>
      </c>
      <c r="AI17" s="117">
        <v>8.1036250000000004E-2</v>
      </c>
      <c r="AJ17" s="117">
        <v>0.14502625</v>
      </c>
      <c r="AK17" s="117">
        <v>0.146095</v>
      </c>
    </row>
    <row r="18" spans="1:38" s="110" customFormat="1" x14ac:dyDescent="0.15">
      <c r="A18">
        <v>115</v>
      </c>
      <c r="B18">
        <v>0.172278125</v>
      </c>
      <c r="C18" s="115">
        <v>0.16947062499999899</v>
      </c>
      <c r="D18" s="115">
        <v>0.17140687499999999</v>
      </c>
      <c r="E18" s="115">
        <v>0.101130625</v>
      </c>
      <c r="F18" s="115">
        <v>0.17073874999999999</v>
      </c>
      <c r="G18" s="115">
        <v>0.17180874999999901</v>
      </c>
      <c r="H18" s="116">
        <v>0.16220812500000001</v>
      </c>
      <c r="I18" s="115">
        <v>0.171299374999999</v>
      </c>
      <c r="J18" s="115">
        <v>0.164439999999999</v>
      </c>
      <c r="K18" s="115">
        <v>0.15872187500000001</v>
      </c>
      <c r="L18" s="115">
        <v>0.15686562500000001</v>
      </c>
      <c r="M18" s="116">
        <v>0.171620625</v>
      </c>
      <c r="N18" s="116">
        <v>0.15892249999999999</v>
      </c>
      <c r="O18" s="115">
        <v>0.160355625</v>
      </c>
      <c r="P18" s="115">
        <v>9.6325624999999901E-2</v>
      </c>
      <c r="Q18" s="115">
        <v>0.17130437500000001</v>
      </c>
      <c r="R18" s="115">
        <v>0.172278125</v>
      </c>
      <c r="S18" s="120"/>
      <c r="T18" s="115">
        <v>0.185008125</v>
      </c>
      <c r="U18" s="115">
        <v>0.18387500000000001</v>
      </c>
      <c r="V18" s="116">
        <v>0.18394125</v>
      </c>
      <c r="W18" s="115">
        <v>0.11265</v>
      </c>
      <c r="X18" s="115">
        <v>0.18387999999999999</v>
      </c>
      <c r="Y18" s="115">
        <v>0.181276875</v>
      </c>
      <c r="Z18" s="110">
        <v>0.181365</v>
      </c>
      <c r="AA18" s="110">
        <v>0.18188124999999999</v>
      </c>
      <c r="AB18" s="115">
        <v>0.175298124999999</v>
      </c>
      <c r="AC18" s="116">
        <v>0.17710937500000001</v>
      </c>
      <c r="AD18" s="115">
        <v>0.17485624999999999</v>
      </c>
      <c r="AE18" s="115">
        <v>0.16957875</v>
      </c>
      <c r="AF18" s="115">
        <v>0.18418374999999901</v>
      </c>
      <c r="AG18" s="115">
        <v>0.1721675</v>
      </c>
      <c r="AH18" s="115">
        <v>0.17313875000000001</v>
      </c>
      <c r="AI18" s="115">
        <v>0.101494375</v>
      </c>
      <c r="AJ18" s="115">
        <v>0.183818125</v>
      </c>
      <c r="AK18" s="115">
        <v>0.185008125</v>
      </c>
      <c r="AL18"/>
    </row>
    <row r="19" spans="1:38" s="110" customFormat="1" x14ac:dyDescent="0.15">
      <c r="A19">
        <v>120</v>
      </c>
      <c r="B19">
        <v>0.207420625</v>
      </c>
      <c r="C19" s="115">
        <v>0.207729999999999</v>
      </c>
      <c r="D19" s="115">
        <v>0.20652624999999999</v>
      </c>
      <c r="E19" s="115">
        <v>0.131130625</v>
      </c>
      <c r="F19" s="115">
        <v>0.20779249999999999</v>
      </c>
      <c r="G19" s="115">
        <v>0.20804375</v>
      </c>
      <c r="H19" s="116">
        <v>0.1979475</v>
      </c>
      <c r="I19" s="115">
        <v>0.20682500000000001</v>
      </c>
      <c r="J19" s="115">
        <v>0.19699875</v>
      </c>
      <c r="K19" s="115">
        <v>0.189199375</v>
      </c>
      <c r="L19" s="115">
        <v>0.18350625000000001</v>
      </c>
      <c r="M19" s="116">
        <v>0.20650625</v>
      </c>
      <c r="N19" s="116">
        <v>0.18977187499999901</v>
      </c>
      <c r="O19" s="115">
        <v>0.18786937500000001</v>
      </c>
      <c r="P19" s="115">
        <v>0.121803125</v>
      </c>
      <c r="Q19" s="115">
        <v>0.206416875</v>
      </c>
      <c r="R19" s="115">
        <v>0.207420625</v>
      </c>
      <c r="S19" s="120"/>
      <c r="T19" s="115">
        <v>0.227706874999999</v>
      </c>
      <c r="U19" s="115">
        <v>0.23089437499999901</v>
      </c>
      <c r="V19" s="116">
        <v>0.226519375</v>
      </c>
      <c r="W19" s="115">
        <v>0.15495562499999899</v>
      </c>
      <c r="X19" s="115">
        <v>0.22459874999999899</v>
      </c>
      <c r="Y19" s="115">
        <v>0.22179374999999901</v>
      </c>
      <c r="Z19" s="110">
        <v>0.224215625</v>
      </c>
      <c r="AA19" s="110">
        <v>0.21950562499999901</v>
      </c>
      <c r="AB19" s="115">
        <v>0.21610937499999999</v>
      </c>
      <c r="AC19" s="116">
        <v>0.215568124999999</v>
      </c>
      <c r="AD19" s="115">
        <v>0.20987062500000001</v>
      </c>
      <c r="AE19" s="115">
        <v>0.20267374999999899</v>
      </c>
      <c r="AF19" s="115">
        <v>0.2266975</v>
      </c>
      <c r="AG19" s="115">
        <v>0.21083437499999899</v>
      </c>
      <c r="AH19" s="115">
        <v>0.2072175</v>
      </c>
      <c r="AI19" s="115">
        <v>0.130566875</v>
      </c>
      <c r="AJ19" s="115">
        <v>0.22637750000000001</v>
      </c>
      <c r="AK19" s="115">
        <v>0.227706874999999</v>
      </c>
      <c r="AL19"/>
    </row>
    <row r="20" spans="1:38" s="110" customFormat="1" x14ac:dyDescent="0.15">
      <c r="A20">
        <v>125</v>
      </c>
      <c r="B20">
        <v>0.24518562499999999</v>
      </c>
      <c r="C20" s="115">
        <v>0.24451000000000001</v>
      </c>
      <c r="D20" s="115">
        <v>0.24439312499999999</v>
      </c>
      <c r="E20" s="115">
        <v>0.16528437499999901</v>
      </c>
      <c r="F20" s="115">
        <v>0.24510062499999999</v>
      </c>
      <c r="G20" s="115">
        <v>0.24739125000000001</v>
      </c>
      <c r="H20" s="116">
        <v>0.23586437499999999</v>
      </c>
      <c r="I20" s="115">
        <v>0.245004375</v>
      </c>
      <c r="J20" s="115">
        <v>0.22900499999999999</v>
      </c>
      <c r="K20" s="115">
        <v>0.21953875</v>
      </c>
      <c r="L20" s="115">
        <v>0.21105374999999901</v>
      </c>
      <c r="M20" s="116">
        <v>0.24406562499999901</v>
      </c>
      <c r="N20" s="116">
        <v>0.2182125</v>
      </c>
      <c r="O20" s="115">
        <v>0.21618375000000001</v>
      </c>
      <c r="P20" s="115">
        <v>0.150851875</v>
      </c>
      <c r="Q20" s="115">
        <v>0.24425312499999999</v>
      </c>
      <c r="R20" s="115">
        <v>0.24518562499999999</v>
      </c>
      <c r="S20" s="120"/>
      <c r="T20" s="115">
        <v>0.274264375</v>
      </c>
      <c r="U20" s="115">
        <v>0.27423437499999997</v>
      </c>
      <c r="V20" s="116">
        <v>0.27307375</v>
      </c>
      <c r="W20" s="115">
        <v>0.20132312499999999</v>
      </c>
      <c r="X20" s="115">
        <v>0.26202249999999999</v>
      </c>
      <c r="Y20" s="115">
        <v>0.26263375</v>
      </c>
      <c r="Z20" s="110">
        <v>0.26069062499999901</v>
      </c>
      <c r="AA20" s="110">
        <v>0.25943749999999999</v>
      </c>
      <c r="AB20" s="115">
        <v>0.25939187499999999</v>
      </c>
      <c r="AC20" s="116">
        <v>0.257088125</v>
      </c>
      <c r="AD20" s="115">
        <v>0.24887999999999999</v>
      </c>
      <c r="AE20" s="115">
        <v>0.23908874999999999</v>
      </c>
      <c r="AF20" s="115">
        <v>0.273132499999999</v>
      </c>
      <c r="AG20" s="115">
        <v>0.24691749999999901</v>
      </c>
      <c r="AH20" s="115">
        <v>0.24418124999999999</v>
      </c>
      <c r="AI20" s="115">
        <v>0.163300625</v>
      </c>
      <c r="AJ20" s="115">
        <v>0.27292125</v>
      </c>
      <c r="AK20" s="115">
        <v>0.274264375</v>
      </c>
      <c r="AL20"/>
    </row>
    <row r="21" spans="1:38" s="110" customFormat="1" x14ac:dyDescent="0.15">
      <c r="A21">
        <v>130</v>
      </c>
      <c r="B21">
        <v>0.28002312499999998</v>
      </c>
      <c r="C21" s="115">
        <v>0.27979749999999998</v>
      </c>
      <c r="D21" s="115">
        <v>0.27927999999999997</v>
      </c>
      <c r="E21" s="115">
        <v>0.20502062500000001</v>
      </c>
      <c r="F21" s="115">
        <v>0.28031437499999901</v>
      </c>
      <c r="G21" s="115">
        <v>0.279238125</v>
      </c>
      <c r="H21" s="116">
        <v>0.27266749999999901</v>
      </c>
      <c r="I21" s="115">
        <v>0.278660625</v>
      </c>
      <c r="J21" s="115">
        <v>0.25912687499999998</v>
      </c>
      <c r="K21" s="115">
        <v>0.24786374999999999</v>
      </c>
      <c r="L21" s="115">
        <v>0.23529249999999999</v>
      </c>
      <c r="M21" s="116">
        <v>0.27859624999999999</v>
      </c>
      <c r="N21" s="116">
        <v>0.246051875</v>
      </c>
      <c r="O21" s="115">
        <v>0.24380437499999999</v>
      </c>
      <c r="P21" s="115">
        <v>0.18383749999999999</v>
      </c>
      <c r="Q21" s="115">
        <v>0.27917187499999901</v>
      </c>
      <c r="R21" s="115">
        <v>0.28002312499999998</v>
      </c>
      <c r="S21" s="120"/>
      <c r="T21" s="115">
        <v>0.31804874999999999</v>
      </c>
      <c r="U21" s="115">
        <v>0.31884437499999901</v>
      </c>
      <c r="V21" s="116">
        <v>0.31703437499999998</v>
      </c>
      <c r="W21" s="115">
        <v>0.25601499999999999</v>
      </c>
      <c r="X21" s="115">
        <v>0.30012875</v>
      </c>
      <c r="Y21" s="115">
        <v>0.29825937499999999</v>
      </c>
      <c r="Z21" s="110">
        <v>0.300980625</v>
      </c>
      <c r="AA21" s="110">
        <v>0.29755312499999997</v>
      </c>
      <c r="AB21" s="115">
        <v>0.29830125000000002</v>
      </c>
      <c r="AC21" s="116">
        <v>0.297303124999999</v>
      </c>
      <c r="AD21" s="115">
        <v>0.28464937499999998</v>
      </c>
      <c r="AE21" s="115">
        <v>0.27305999999999903</v>
      </c>
      <c r="AF21" s="115">
        <v>0.31668687499999998</v>
      </c>
      <c r="AG21" s="115">
        <v>0.28439249999999999</v>
      </c>
      <c r="AH21" s="115">
        <v>0.28045625000000002</v>
      </c>
      <c r="AI21" s="115">
        <v>0.20045499999999999</v>
      </c>
      <c r="AJ21" s="115">
        <v>0.31690937499999899</v>
      </c>
      <c r="AK21" s="115">
        <v>0.31804874999999999</v>
      </c>
      <c r="AL21"/>
    </row>
    <row r="22" spans="1:38" s="110" customFormat="1" x14ac:dyDescent="0.15">
      <c r="A22">
        <v>135</v>
      </c>
      <c r="B22">
        <v>0.31039375000000002</v>
      </c>
      <c r="C22" s="115">
        <v>0.31060437499999999</v>
      </c>
      <c r="D22" s="115">
        <v>0.30987437499999998</v>
      </c>
      <c r="E22" s="115">
        <v>0.24522187500000001</v>
      </c>
      <c r="F22" s="115">
        <v>0.30990062499999999</v>
      </c>
      <c r="G22" s="115">
        <v>0.31079374999999998</v>
      </c>
      <c r="H22" s="116">
        <v>0.30542374999999999</v>
      </c>
      <c r="I22" s="115">
        <v>0.31027312499999998</v>
      </c>
      <c r="J22" s="115">
        <v>0.287058125</v>
      </c>
      <c r="K22" s="115">
        <v>0.27478312499999902</v>
      </c>
      <c r="L22" s="115">
        <v>0.25988749999999999</v>
      </c>
      <c r="M22" s="116">
        <v>0.30884562500000001</v>
      </c>
      <c r="N22" s="116">
        <v>0.27276499999999898</v>
      </c>
      <c r="O22" s="115">
        <v>0.26648499999999897</v>
      </c>
      <c r="P22" s="115">
        <v>0.21549062499999999</v>
      </c>
      <c r="Q22" s="115">
        <v>0.30979875000000001</v>
      </c>
      <c r="R22" s="115">
        <v>0.31039375000000002</v>
      </c>
      <c r="S22" s="120"/>
      <c r="T22" s="115">
        <v>0.36113562499999902</v>
      </c>
      <c r="U22" s="115">
        <v>0.36202812499999998</v>
      </c>
      <c r="V22" s="116">
        <v>0.36037374999999899</v>
      </c>
      <c r="W22" s="115">
        <v>0.31392500000000001</v>
      </c>
      <c r="X22" s="115">
        <v>0.33485312499999997</v>
      </c>
      <c r="Y22" s="115">
        <v>0.33033749999999901</v>
      </c>
      <c r="Z22" s="110">
        <v>0.33675687499999901</v>
      </c>
      <c r="AA22" s="110">
        <v>0.33288499999999999</v>
      </c>
      <c r="AB22" s="115">
        <v>0.33419874999999999</v>
      </c>
      <c r="AC22" s="116">
        <v>0.338254375</v>
      </c>
      <c r="AD22" s="115">
        <v>0.32207187499999901</v>
      </c>
      <c r="AE22" s="115">
        <v>0.30826562499999999</v>
      </c>
      <c r="AF22" s="115">
        <v>0.35972124999999999</v>
      </c>
      <c r="AG22" s="115">
        <v>0.32167625</v>
      </c>
      <c r="AH22" s="115">
        <v>0.31523937499999999</v>
      </c>
      <c r="AI22" s="115">
        <v>0.23582500000000001</v>
      </c>
      <c r="AJ22" s="115">
        <v>0.36024124999999901</v>
      </c>
      <c r="AK22" s="115">
        <v>0.36113562499999902</v>
      </c>
      <c r="AL22"/>
    </row>
    <row r="23" spans="1:38" s="110" customFormat="1" x14ac:dyDescent="0.15">
      <c r="A23">
        <v>140</v>
      </c>
      <c r="B23">
        <v>0.33718062500000001</v>
      </c>
      <c r="C23" s="115">
        <v>0.33688249999999997</v>
      </c>
      <c r="D23" s="115">
        <v>0.33684437499999997</v>
      </c>
      <c r="E23" s="115">
        <v>0.28509187499999999</v>
      </c>
      <c r="F23" s="115">
        <v>0.33537312499999999</v>
      </c>
      <c r="G23" s="115">
        <v>0.33632249999999903</v>
      </c>
      <c r="H23" s="116">
        <v>0.33233499999999999</v>
      </c>
      <c r="I23" s="115">
        <v>0.33620375000000002</v>
      </c>
      <c r="J23" s="115">
        <v>0.31240437499999901</v>
      </c>
      <c r="K23" s="115">
        <v>0.300294375</v>
      </c>
      <c r="L23" s="115">
        <v>0.28405875000000003</v>
      </c>
      <c r="M23" s="116">
        <v>0.33544437500000002</v>
      </c>
      <c r="N23" s="116">
        <v>0.29581999999999897</v>
      </c>
      <c r="O23" s="116">
        <v>0.28810812499999899</v>
      </c>
      <c r="P23" s="116">
        <v>0.24837624999999999</v>
      </c>
      <c r="Q23" s="115">
        <v>0.33679562499999899</v>
      </c>
      <c r="R23" s="115">
        <v>0.33718062500000001</v>
      </c>
      <c r="S23" s="120"/>
      <c r="T23" s="115">
        <v>0.39968062500000001</v>
      </c>
      <c r="U23" s="115">
        <v>0.39953187499999998</v>
      </c>
      <c r="V23" s="116">
        <v>0.39921937499999999</v>
      </c>
      <c r="W23" s="115">
        <v>0.36856374999999902</v>
      </c>
      <c r="X23" s="115">
        <v>0.363595</v>
      </c>
      <c r="Y23" s="115">
        <v>0.36006687500000001</v>
      </c>
      <c r="Z23" s="110">
        <v>0.37204375000000001</v>
      </c>
      <c r="AA23" s="110">
        <v>0.36270000000000002</v>
      </c>
      <c r="AB23" s="116">
        <v>0.36456812499999902</v>
      </c>
      <c r="AC23" s="116">
        <v>0.37544062499999997</v>
      </c>
      <c r="AD23" s="115">
        <v>0.360735625</v>
      </c>
      <c r="AE23" s="115">
        <v>0.3448175</v>
      </c>
      <c r="AF23" s="115">
        <v>0.39798</v>
      </c>
      <c r="AG23" s="115">
        <v>0.35622937499999902</v>
      </c>
      <c r="AH23" s="116">
        <v>0.34895874999999998</v>
      </c>
      <c r="AI23" s="116">
        <v>0.27153312499999899</v>
      </c>
      <c r="AJ23" s="115">
        <v>0.39913562499999999</v>
      </c>
      <c r="AK23" s="115">
        <v>0.39968062500000001</v>
      </c>
      <c r="AL23"/>
    </row>
    <row r="24" spans="1:38" s="110" customFormat="1" x14ac:dyDescent="0.15">
      <c r="A24"/>
      <c r="B24"/>
      <c r="C24" s="115"/>
      <c r="D24" s="115"/>
      <c r="E24" s="115"/>
      <c r="G24" s="115"/>
      <c r="H24" s="116"/>
      <c r="I24" s="115"/>
      <c r="J24" s="115"/>
      <c r="K24" s="115"/>
      <c r="L24" s="115"/>
      <c r="M24" s="116"/>
      <c r="N24" s="116"/>
      <c r="O24" s="116"/>
      <c r="P24" s="116"/>
      <c r="Q24" s="115"/>
      <c r="S24" s="120"/>
      <c r="T24" s="115"/>
      <c r="U24" s="115"/>
      <c r="V24" s="116"/>
      <c r="W24" s="115"/>
      <c r="Y24" s="115"/>
      <c r="AB24" s="116"/>
      <c r="AC24" s="116"/>
      <c r="AD24" s="115"/>
      <c r="AE24" s="115"/>
      <c r="AF24" s="115"/>
      <c r="AG24" s="115"/>
      <c r="AH24" s="116"/>
      <c r="AI24" s="116"/>
      <c r="AJ24" s="115"/>
      <c r="AL24"/>
    </row>
    <row r="25" spans="1:38" s="112" customFormat="1" x14ac:dyDescent="0.15">
      <c r="A25" s="112">
        <v>145</v>
      </c>
      <c r="B25" s="112">
        <v>0.35658000000000001</v>
      </c>
      <c r="C25" s="117">
        <v>0.35724687499999902</v>
      </c>
      <c r="D25" s="117">
        <v>0.356345624999999</v>
      </c>
      <c r="E25" s="117">
        <v>0.32135687499999999</v>
      </c>
      <c r="F25" s="117">
        <v>0.35581750000000001</v>
      </c>
      <c r="G25" s="117">
        <v>0.35673687500000001</v>
      </c>
      <c r="H25" s="117">
        <v>0.35220750000000001</v>
      </c>
      <c r="I25" s="117">
        <v>0.35513749999999999</v>
      </c>
      <c r="J25" s="117">
        <v>0.33299999999999902</v>
      </c>
      <c r="K25" s="117">
        <v>0.31853812500000001</v>
      </c>
      <c r="L25" s="117">
        <v>0.30286374999999999</v>
      </c>
      <c r="M25" s="117">
        <v>0.35476750000000001</v>
      </c>
      <c r="N25" s="117">
        <v>0.31407249999999998</v>
      </c>
      <c r="O25" s="117">
        <v>0.30459625000000001</v>
      </c>
      <c r="P25" s="117">
        <v>0.27641125</v>
      </c>
      <c r="Q25" s="117">
        <v>0.35630687500000002</v>
      </c>
      <c r="R25" s="117">
        <v>0.35658000000000001</v>
      </c>
      <c r="S25" s="120"/>
      <c r="T25" s="117">
        <v>0.43246937499999999</v>
      </c>
      <c r="U25" s="117">
        <v>0.432225625</v>
      </c>
      <c r="V25" s="117">
        <v>0.43218249999999903</v>
      </c>
      <c r="W25" s="117">
        <v>0.41712249999999901</v>
      </c>
      <c r="X25" s="117">
        <v>0.385613125</v>
      </c>
      <c r="Y25" s="117">
        <v>0.37980874999999897</v>
      </c>
      <c r="Z25" s="112">
        <v>0.402614999999999</v>
      </c>
      <c r="AA25" s="112">
        <v>0.38875499999999902</v>
      </c>
      <c r="AB25" s="117">
        <v>0.38991874999999998</v>
      </c>
      <c r="AC25" s="117">
        <v>0.41008499999999998</v>
      </c>
      <c r="AD25" s="117">
        <v>0.39534312500000002</v>
      </c>
      <c r="AE25" s="117">
        <v>0.37895562500000002</v>
      </c>
      <c r="AF25" s="117">
        <v>0.43054500000000001</v>
      </c>
      <c r="AG25" s="117">
        <v>0.38772249999999903</v>
      </c>
      <c r="AH25" s="117">
        <v>0.378656875</v>
      </c>
      <c r="AI25" s="117">
        <v>0.30145812500000002</v>
      </c>
      <c r="AJ25" s="117">
        <v>0.432152499999999</v>
      </c>
      <c r="AK25" s="117">
        <v>0.43246937499999999</v>
      </c>
    </row>
    <row r="26" spans="1:38" s="110" customFormat="1" x14ac:dyDescent="0.15">
      <c r="A26">
        <v>150</v>
      </c>
      <c r="B26">
        <v>0.37669812499999999</v>
      </c>
      <c r="C26" s="115">
        <v>0.37602687499999998</v>
      </c>
      <c r="D26" s="115">
        <v>0.37655937499999997</v>
      </c>
      <c r="E26" s="115">
        <v>0.35378999999999999</v>
      </c>
      <c r="F26" s="115">
        <v>0.37272687500000001</v>
      </c>
      <c r="G26" s="115">
        <v>0.373368124999999</v>
      </c>
      <c r="H26" s="116">
        <v>0.36953249999999999</v>
      </c>
      <c r="I26" s="115">
        <v>0.37248187500000002</v>
      </c>
      <c r="J26" s="115">
        <v>0.35376562499999997</v>
      </c>
      <c r="K26" s="115">
        <v>0.33995687499999999</v>
      </c>
      <c r="L26" s="115">
        <v>0.32345312500000001</v>
      </c>
      <c r="M26" s="116">
        <v>0.37475562499999998</v>
      </c>
      <c r="N26" s="116">
        <v>0.33262437499999897</v>
      </c>
      <c r="O26" s="115">
        <v>0.32229875000000002</v>
      </c>
      <c r="P26" s="115">
        <v>0.30030812499999998</v>
      </c>
      <c r="Q26" s="115">
        <v>0.37653062500000001</v>
      </c>
      <c r="R26" s="115">
        <v>0.37669812499999999</v>
      </c>
      <c r="S26" s="120"/>
      <c r="T26" s="115">
        <v>0.46651500000000001</v>
      </c>
      <c r="U26" s="115">
        <v>0.46621062499999999</v>
      </c>
      <c r="V26" s="116">
        <v>0.46629874999999998</v>
      </c>
      <c r="W26" s="115">
        <v>0.46601562499999999</v>
      </c>
      <c r="X26" s="115">
        <v>0.40698062499999998</v>
      </c>
      <c r="Y26" s="115">
        <v>0.39846749999999997</v>
      </c>
      <c r="Z26" s="110">
        <v>0.43198687499999999</v>
      </c>
      <c r="AA26" s="110">
        <v>0.41516312500000002</v>
      </c>
      <c r="AB26" s="115">
        <v>0.41345562499999999</v>
      </c>
      <c r="AC26" s="116">
        <v>0.44285562499999997</v>
      </c>
      <c r="AD26" s="115">
        <v>0.42917187499999998</v>
      </c>
      <c r="AE26" s="115">
        <v>0.40932312499999901</v>
      </c>
      <c r="AF26" s="115">
        <v>0.46448062499999998</v>
      </c>
      <c r="AG26" s="115">
        <v>0.42074687500000002</v>
      </c>
      <c r="AH26" s="115">
        <v>0.40988750000000002</v>
      </c>
      <c r="AI26" s="115">
        <v>0.32809687499999901</v>
      </c>
      <c r="AJ26" s="115">
        <v>0.46626812499999998</v>
      </c>
      <c r="AK26" s="115">
        <v>0.46651500000000001</v>
      </c>
      <c r="AL26"/>
    </row>
    <row r="27" spans="1:38" s="110" customFormat="1" x14ac:dyDescent="0.15">
      <c r="A27">
        <v>155</v>
      </c>
      <c r="B27">
        <v>0.39209250000000001</v>
      </c>
      <c r="C27" s="115">
        <v>0.39090374999999999</v>
      </c>
      <c r="D27" s="115">
        <v>0.392019374999999</v>
      </c>
      <c r="E27" s="115">
        <v>0.38200187499999999</v>
      </c>
      <c r="F27" s="115">
        <v>0.38510812500000002</v>
      </c>
      <c r="G27" s="115">
        <v>0.38490750000000001</v>
      </c>
      <c r="H27" s="116">
        <v>0.38232125</v>
      </c>
      <c r="I27" s="115">
        <v>0.38356437499999901</v>
      </c>
      <c r="J27" s="115">
        <v>0.37035124999999902</v>
      </c>
      <c r="K27" s="115">
        <v>0.35714999999999902</v>
      </c>
      <c r="L27" s="115">
        <v>0.33937874999999901</v>
      </c>
      <c r="M27" s="116">
        <v>0.39010374999999903</v>
      </c>
      <c r="N27" s="116">
        <v>0.34737249999999997</v>
      </c>
      <c r="O27" s="115">
        <v>0.33554874999999901</v>
      </c>
      <c r="P27" s="115">
        <v>0.32140125000000003</v>
      </c>
      <c r="Q27" s="115">
        <v>0.39200625</v>
      </c>
      <c r="R27" s="115">
        <v>0.39209250000000001</v>
      </c>
      <c r="S27" s="120"/>
      <c r="T27" s="115">
        <v>0.49328312499999999</v>
      </c>
      <c r="U27" s="115">
        <v>0.49415437499999998</v>
      </c>
      <c r="V27" s="116">
        <v>0.49320249999999999</v>
      </c>
      <c r="W27" s="115">
        <v>0.50296750000000001</v>
      </c>
      <c r="X27" s="115">
        <v>0.42584749999999999</v>
      </c>
      <c r="Y27" s="115">
        <v>0.41163249999999901</v>
      </c>
      <c r="Z27" s="110">
        <v>0.45856374999999999</v>
      </c>
      <c r="AA27" s="110">
        <v>0.43759625000000002</v>
      </c>
      <c r="AB27" s="115">
        <v>0.43374249999999998</v>
      </c>
      <c r="AC27" s="116">
        <v>0.47145500000000001</v>
      </c>
      <c r="AD27" s="115">
        <v>0.45688437500000001</v>
      </c>
      <c r="AE27" s="115">
        <v>0.440571874999999</v>
      </c>
      <c r="AF27" s="115">
        <v>0.49120124999999998</v>
      </c>
      <c r="AG27" s="115">
        <v>0.44905874999999901</v>
      </c>
      <c r="AH27" s="115">
        <v>0.43486124999999998</v>
      </c>
      <c r="AI27" s="115">
        <v>0.35024125</v>
      </c>
      <c r="AJ27" s="115">
        <v>0.49318062499999898</v>
      </c>
      <c r="AK27" s="115">
        <v>0.49328312499999999</v>
      </c>
      <c r="AL27"/>
    </row>
    <row r="28" spans="1:38" s="110" customFormat="1" x14ac:dyDescent="0.15">
      <c r="A28">
        <v>160</v>
      </c>
      <c r="B28">
        <v>0.40922937500000001</v>
      </c>
      <c r="C28" s="115">
        <v>0.40967750000000003</v>
      </c>
      <c r="D28" s="115">
        <v>0.40919312499999999</v>
      </c>
      <c r="E28" s="115">
        <v>0.41278999999999999</v>
      </c>
      <c r="F28" s="115">
        <v>0.39706812499999999</v>
      </c>
      <c r="G28" s="115">
        <v>0.39539249999999998</v>
      </c>
      <c r="H28" s="116">
        <v>0.39472562500000002</v>
      </c>
      <c r="I28" s="115">
        <v>0.39386312499999998</v>
      </c>
      <c r="J28" s="115">
        <v>0.39002749999999897</v>
      </c>
      <c r="K28" s="115">
        <v>0.376453124999999</v>
      </c>
      <c r="L28" s="115">
        <v>0.35848562499999898</v>
      </c>
      <c r="M28" s="116">
        <v>0.40704687499999997</v>
      </c>
      <c r="N28" s="116">
        <v>0.36657624999999999</v>
      </c>
      <c r="O28" s="115">
        <v>0.351701874999999</v>
      </c>
      <c r="P28" s="115">
        <v>0.33916062499999899</v>
      </c>
      <c r="Q28" s="115">
        <v>0.40917937500000001</v>
      </c>
      <c r="R28" s="115">
        <v>0.40922937500000001</v>
      </c>
      <c r="S28" s="120"/>
      <c r="T28" s="115">
        <v>0.52030937499999996</v>
      </c>
      <c r="U28" s="115">
        <v>0.52129000000000003</v>
      </c>
      <c r="V28" s="116">
        <v>0.52023874999999997</v>
      </c>
      <c r="W28" s="115">
        <v>0.53573312499999903</v>
      </c>
      <c r="X28" s="115">
        <v>0.44416937499999998</v>
      </c>
      <c r="Y28" s="115">
        <v>0.42468187499999999</v>
      </c>
      <c r="Z28" s="110">
        <v>0.48760874999999998</v>
      </c>
      <c r="AA28" s="110">
        <v>0.46407624999999902</v>
      </c>
      <c r="AB28" s="115">
        <v>0.45796312500000003</v>
      </c>
      <c r="AC28" s="116">
        <v>0.50108562499999998</v>
      </c>
      <c r="AD28" s="115">
        <v>0.48868125000000001</v>
      </c>
      <c r="AE28" s="115">
        <v>0.46984374999999901</v>
      </c>
      <c r="AF28" s="115">
        <v>0.51838437500000001</v>
      </c>
      <c r="AG28" s="115">
        <v>0.47686624999999999</v>
      </c>
      <c r="AH28" s="115">
        <v>0.460984375</v>
      </c>
      <c r="AI28" s="115">
        <v>0.36900312499999999</v>
      </c>
      <c r="AJ28" s="115">
        <v>0.52022812500000004</v>
      </c>
      <c r="AK28" s="115">
        <v>0.52030937499999996</v>
      </c>
      <c r="AL28"/>
    </row>
    <row r="29" spans="1:38" s="110" customFormat="1" x14ac:dyDescent="0.15">
      <c r="A29">
        <v>165</v>
      </c>
      <c r="B29">
        <v>0.42843249999999999</v>
      </c>
      <c r="C29" s="115">
        <v>0.42790499999999998</v>
      </c>
      <c r="D29" s="115">
        <v>0.428404375</v>
      </c>
      <c r="E29" s="115">
        <v>0.438089375</v>
      </c>
      <c r="F29" s="115">
        <v>0.40899312499999901</v>
      </c>
      <c r="G29" s="115">
        <v>0.40677124999999997</v>
      </c>
      <c r="H29" s="116">
        <v>0.40663499999999903</v>
      </c>
      <c r="I29" s="115">
        <v>0.40287250000000002</v>
      </c>
      <c r="J29" s="115">
        <v>0.41024749999999999</v>
      </c>
      <c r="K29" s="115">
        <v>0.39890062500000001</v>
      </c>
      <c r="L29" s="115">
        <v>0.37953749999999897</v>
      </c>
      <c r="M29" s="116">
        <v>0.42619062499999899</v>
      </c>
      <c r="N29" s="116">
        <v>0.386045625</v>
      </c>
      <c r="O29" s="115">
        <v>0.37044749999999999</v>
      </c>
      <c r="P29" s="115">
        <v>0.35797937499999999</v>
      </c>
      <c r="Q29" s="115">
        <v>0.42840062499999998</v>
      </c>
      <c r="R29" s="115">
        <v>0.42843249999999999</v>
      </c>
      <c r="S29" s="120"/>
      <c r="T29" s="115">
        <v>0.54720625000000001</v>
      </c>
      <c r="U29" s="115">
        <v>0.54659999999999997</v>
      </c>
      <c r="V29" s="116">
        <v>0.54717437499999999</v>
      </c>
      <c r="W29" s="115">
        <v>0.56345062499999898</v>
      </c>
      <c r="X29" s="115">
        <v>0.46316249999999998</v>
      </c>
      <c r="Y29" s="115">
        <v>0.43636999999999898</v>
      </c>
      <c r="Z29" s="110">
        <v>0.51456999999999997</v>
      </c>
      <c r="AA29" s="110">
        <v>0.48933437499999999</v>
      </c>
      <c r="AB29" s="115">
        <v>0.48276249999999998</v>
      </c>
      <c r="AC29" s="116">
        <v>0.53057062499999996</v>
      </c>
      <c r="AD29" s="115">
        <v>0.51764749999999904</v>
      </c>
      <c r="AE29" s="115">
        <v>0.49692249999999899</v>
      </c>
      <c r="AF29" s="115">
        <v>0.54495249999999995</v>
      </c>
      <c r="AG29" s="115">
        <v>0.50408499999999901</v>
      </c>
      <c r="AH29" s="115">
        <v>0.487518749999999</v>
      </c>
      <c r="AI29" s="115">
        <v>0.38871250000000002</v>
      </c>
      <c r="AJ29" s="115">
        <v>0.54716874999999998</v>
      </c>
      <c r="AK29" s="115">
        <v>0.54720625000000001</v>
      </c>
      <c r="AL29"/>
    </row>
    <row r="30" spans="1:38" s="110" customFormat="1" x14ac:dyDescent="0.15">
      <c r="A30">
        <v>170</v>
      </c>
      <c r="B30">
        <v>0.44831437499999999</v>
      </c>
      <c r="C30" s="115">
        <v>0.447528125</v>
      </c>
      <c r="D30" s="115">
        <v>0.44830312500000002</v>
      </c>
      <c r="E30" s="115">
        <v>0.46417999999999998</v>
      </c>
      <c r="F30" s="115">
        <v>0.41919499999999998</v>
      </c>
      <c r="G30" s="115">
        <v>0.41724562499999901</v>
      </c>
      <c r="H30" s="116">
        <v>0.418638749999999</v>
      </c>
      <c r="I30" s="115">
        <v>0.41029500000000002</v>
      </c>
      <c r="J30" s="115">
        <v>0.43390000000000001</v>
      </c>
      <c r="K30" s="115">
        <v>0.42135187499999999</v>
      </c>
      <c r="L30" s="115">
        <v>0.39983437499999902</v>
      </c>
      <c r="M30" s="116">
        <v>0.44599</v>
      </c>
      <c r="N30" s="116">
        <v>0.40811437499999897</v>
      </c>
      <c r="O30" s="116">
        <v>0.38990999999999998</v>
      </c>
      <c r="P30" s="116">
        <v>0.37526624999999902</v>
      </c>
      <c r="Q30" s="115">
        <v>0.44830062500000001</v>
      </c>
      <c r="R30" s="115">
        <v>0.44831437499999999</v>
      </c>
      <c r="S30" s="120"/>
      <c r="T30" s="115">
        <v>0.57154875000000005</v>
      </c>
      <c r="U30" s="115">
        <v>0.56663375000000005</v>
      </c>
      <c r="V30" s="116">
        <v>0.57153999999999905</v>
      </c>
      <c r="W30" s="115">
        <v>0.58463874999999899</v>
      </c>
      <c r="X30" s="115">
        <v>0.48326187499999901</v>
      </c>
      <c r="Y30" s="115">
        <v>0.44677499999999998</v>
      </c>
      <c r="Z30" s="110">
        <v>0.53942187499999905</v>
      </c>
      <c r="AA30" s="110">
        <v>0.51303312499999998</v>
      </c>
      <c r="AB30" s="116">
        <v>0.50931812499999995</v>
      </c>
      <c r="AC30" s="116">
        <v>0.55519499999999999</v>
      </c>
      <c r="AD30" s="115">
        <v>0.544523125</v>
      </c>
      <c r="AE30" s="115">
        <v>0.52393249999999902</v>
      </c>
      <c r="AF30" s="115">
        <v>0.56928000000000001</v>
      </c>
      <c r="AG30" s="115">
        <v>0.52730124999999906</v>
      </c>
      <c r="AH30" s="116">
        <v>0.50754437499999905</v>
      </c>
      <c r="AI30" s="116">
        <v>0.40454687499999997</v>
      </c>
      <c r="AJ30" s="115">
        <v>0.5715325</v>
      </c>
      <c r="AK30" s="115">
        <v>0.57154875000000005</v>
      </c>
      <c r="AL30"/>
    </row>
    <row r="31" spans="1:38" s="110" customFormat="1" x14ac:dyDescent="0.15">
      <c r="A31"/>
      <c r="B31"/>
      <c r="C31" s="115"/>
      <c r="D31" s="115"/>
      <c r="E31" s="115"/>
      <c r="G31" s="115"/>
      <c r="H31" s="116"/>
      <c r="I31" s="115"/>
      <c r="J31" s="115"/>
      <c r="K31" s="115"/>
      <c r="L31" s="115"/>
      <c r="M31" s="116"/>
      <c r="N31" s="116"/>
      <c r="O31" s="116"/>
      <c r="P31" s="116"/>
      <c r="Q31" s="115"/>
      <c r="S31" s="120"/>
      <c r="T31" s="115"/>
      <c r="U31" s="115"/>
      <c r="V31" s="116"/>
      <c r="W31" s="115"/>
      <c r="Y31" s="115"/>
      <c r="AB31" s="116"/>
      <c r="AC31" s="116"/>
      <c r="AD31" s="115"/>
      <c r="AE31" s="115"/>
      <c r="AF31" s="115"/>
      <c r="AG31" s="115"/>
      <c r="AH31" s="116"/>
      <c r="AI31" s="116"/>
      <c r="AJ31" s="115"/>
      <c r="AL31"/>
    </row>
    <row r="32" spans="1:38" s="112" customFormat="1" x14ac:dyDescent="0.15">
      <c r="A32" s="112">
        <v>175</v>
      </c>
      <c r="B32" s="112">
        <v>0.46827812499999999</v>
      </c>
      <c r="C32" s="117">
        <v>0.46935812499999902</v>
      </c>
      <c r="D32" s="117">
        <v>0.46827125000000003</v>
      </c>
      <c r="E32" s="117">
        <v>0.48975999999999997</v>
      </c>
      <c r="F32" s="117">
        <v>0.43043187499999902</v>
      </c>
      <c r="G32" s="117">
        <v>0.42586687499999998</v>
      </c>
      <c r="H32" s="117">
        <v>0.431051249999999</v>
      </c>
      <c r="I32" s="117">
        <v>0.41615875000000002</v>
      </c>
      <c r="J32" s="117">
        <v>0.45731312499999999</v>
      </c>
      <c r="K32" s="117">
        <v>0.446655625</v>
      </c>
      <c r="L32" s="117">
        <v>0.42710375</v>
      </c>
      <c r="M32" s="117">
        <v>0.46605124999999997</v>
      </c>
      <c r="N32" s="117">
        <v>0.43287749999999903</v>
      </c>
      <c r="O32" s="117">
        <v>0.41109687499999997</v>
      </c>
      <c r="P32" s="117">
        <v>0.39121250000000002</v>
      </c>
      <c r="Q32" s="117">
        <v>0.46827125000000003</v>
      </c>
      <c r="R32" s="117">
        <v>0.46827812499999999</v>
      </c>
      <c r="S32" s="120"/>
      <c r="T32" s="117">
        <v>0.58982562500000002</v>
      </c>
      <c r="U32" s="117">
        <v>0.58588874999999996</v>
      </c>
      <c r="V32" s="117">
        <v>0.58982062499999999</v>
      </c>
      <c r="W32" s="117">
        <v>0.60249312499999996</v>
      </c>
      <c r="X32" s="117">
        <v>0.50000374999999997</v>
      </c>
      <c r="Y32" s="117">
        <v>0.45366875000000001</v>
      </c>
      <c r="Z32" s="112">
        <v>0.561329999999999</v>
      </c>
      <c r="AA32" s="112">
        <v>0.536490625</v>
      </c>
      <c r="AB32" s="117">
        <v>0.53383187499999996</v>
      </c>
      <c r="AC32" s="117">
        <v>0.57648687499999995</v>
      </c>
      <c r="AD32" s="117">
        <v>0.56683812499999997</v>
      </c>
      <c r="AE32" s="117">
        <v>0.54427437499999998</v>
      </c>
      <c r="AF32" s="117">
        <v>0.58748437499999995</v>
      </c>
      <c r="AG32" s="117">
        <v>0.55015999999999998</v>
      </c>
      <c r="AH32" s="117">
        <v>0.52895874999999903</v>
      </c>
      <c r="AI32" s="117">
        <v>0.41826187500000001</v>
      </c>
      <c r="AJ32" s="117">
        <v>0.58981562499999995</v>
      </c>
      <c r="AK32" s="117">
        <v>0.58982562500000002</v>
      </c>
    </row>
    <row r="33" spans="1:70" s="110" customFormat="1" x14ac:dyDescent="0.15">
      <c r="A33">
        <v>180</v>
      </c>
      <c r="B33">
        <v>0.49284125000000001</v>
      </c>
      <c r="C33" s="115">
        <v>0.49232874999999998</v>
      </c>
      <c r="D33" s="115">
        <v>0.49283749999999998</v>
      </c>
      <c r="E33" s="115">
        <v>0.51253375000000001</v>
      </c>
      <c r="F33" s="115">
        <v>0.44380874999999997</v>
      </c>
      <c r="G33" s="115">
        <v>0.43784374999999998</v>
      </c>
      <c r="H33" s="116">
        <v>0.44851000000000002</v>
      </c>
      <c r="I33" s="115">
        <v>0.42251562500000001</v>
      </c>
      <c r="J33" s="115">
        <v>0.48208875000000001</v>
      </c>
      <c r="K33" s="115">
        <v>0.47348437499999901</v>
      </c>
      <c r="L33" s="115">
        <v>0.45339499999999999</v>
      </c>
      <c r="M33" s="116">
        <v>0.49060062500000001</v>
      </c>
      <c r="N33" s="116">
        <v>0.459085625</v>
      </c>
      <c r="O33" s="115">
        <v>0.43600687500000002</v>
      </c>
      <c r="P33" s="115">
        <v>0.40888875000000002</v>
      </c>
      <c r="Q33" s="115">
        <v>0.49283499999999902</v>
      </c>
      <c r="R33" s="115">
        <v>0.49284125000000001</v>
      </c>
      <c r="S33" s="120"/>
      <c r="T33" s="115">
        <v>0.60753499999999905</v>
      </c>
      <c r="U33" s="115">
        <v>0.60431812499999904</v>
      </c>
      <c r="V33" s="116">
        <v>0.60753499999999905</v>
      </c>
      <c r="W33" s="115">
        <v>0.61876562499999999</v>
      </c>
      <c r="X33" s="115">
        <v>0.51987687500000002</v>
      </c>
      <c r="Y33" s="115">
        <v>0.46421437499999901</v>
      </c>
      <c r="Z33" s="110">
        <v>0.58393562499999996</v>
      </c>
      <c r="AA33" s="110">
        <v>0.55863375000000004</v>
      </c>
      <c r="AB33" s="115">
        <v>0.55892500000000001</v>
      </c>
      <c r="AC33" s="116">
        <v>0.59771624999999995</v>
      </c>
      <c r="AD33" s="115">
        <v>0.58877999999999997</v>
      </c>
      <c r="AE33" s="115">
        <v>0.56601875000000001</v>
      </c>
      <c r="AF33" s="115">
        <v>0.60529812500000002</v>
      </c>
      <c r="AG33" s="115">
        <v>0.57382</v>
      </c>
      <c r="AH33" s="115">
        <v>0.54852000000000001</v>
      </c>
      <c r="AI33" s="115">
        <v>0.43409124999999998</v>
      </c>
      <c r="AJ33" s="115">
        <v>0.60753374999999998</v>
      </c>
      <c r="AK33" s="115">
        <v>0.60753499999999905</v>
      </c>
      <c r="AL33"/>
    </row>
    <row r="34" spans="1:70" s="110" customFormat="1" x14ac:dyDescent="0.15">
      <c r="A34">
        <v>185</v>
      </c>
      <c r="B34">
        <v>0.51721187499999999</v>
      </c>
      <c r="C34" s="115">
        <v>0.51582312500000005</v>
      </c>
      <c r="D34" s="115">
        <v>0.51719999999999999</v>
      </c>
      <c r="E34" s="115">
        <v>0.53537937499999999</v>
      </c>
      <c r="F34" s="115">
        <v>0.45953062499999903</v>
      </c>
      <c r="G34" s="115">
        <v>0.450671875</v>
      </c>
      <c r="H34" s="116">
        <v>0.46616875000000002</v>
      </c>
      <c r="I34" s="115">
        <v>0.43143624999999902</v>
      </c>
      <c r="J34" s="115">
        <v>0.51005875000000001</v>
      </c>
      <c r="K34" s="115">
        <v>0.50068062499999999</v>
      </c>
      <c r="L34" s="115">
        <v>0.47909374999999998</v>
      </c>
      <c r="M34" s="116">
        <v>0.51473187499999995</v>
      </c>
      <c r="N34" s="116">
        <v>0.48641124999999902</v>
      </c>
      <c r="O34" s="115">
        <v>0.46193062499999998</v>
      </c>
      <c r="P34" s="115">
        <v>0.42711874999999899</v>
      </c>
      <c r="Q34" s="115">
        <v>0.51719999999999999</v>
      </c>
      <c r="R34" s="115">
        <v>0.51721187499999999</v>
      </c>
      <c r="S34" s="120"/>
      <c r="T34" s="115">
        <v>0.62503562499999998</v>
      </c>
      <c r="U34" s="115">
        <v>0.61818187499999999</v>
      </c>
      <c r="V34" s="116">
        <v>0.62503312499999997</v>
      </c>
      <c r="W34" s="115">
        <v>0.63132312499999999</v>
      </c>
      <c r="X34" s="115">
        <v>0.53753625000000005</v>
      </c>
      <c r="Y34" s="115">
        <v>0.47475499999999998</v>
      </c>
      <c r="Z34" s="110">
        <v>0.602105</v>
      </c>
      <c r="AA34" s="110">
        <v>0.57865562500000001</v>
      </c>
      <c r="AB34" s="115">
        <v>0.58321500000000004</v>
      </c>
      <c r="AC34" s="116">
        <v>0.61622812500000002</v>
      </c>
      <c r="AD34" s="115">
        <v>0.60898312499999996</v>
      </c>
      <c r="AE34" s="115">
        <v>0.58524437500000004</v>
      </c>
      <c r="AF34" s="115">
        <v>0.62284812499999997</v>
      </c>
      <c r="AG34" s="115">
        <v>0.59218562499999905</v>
      </c>
      <c r="AH34" s="115">
        <v>0.5680925</v>
      </c>
      <c r="AI34" s="115">
        <v>0.44893875</v>
      </c>
      <c r="AJ34" s="115">
        <v>0.62503312499999997</v>
      </c>
      <c r="AK34" s="115">
        <v>0.62503562499999998</v>
      </c>
      <c r="AL34"/>
    </row>
    <row r="35" spans="1:70" s="110" customFormat="1" x14ac:dyDescent="0.15">
      <c r="A35">
        <v>190</v>
      </c>
      <c r="B35">
        <v>0.54299187500000001</v>
      </c>
      <c r="C35" s="115">
        <v>0.53930124999999896</v>
      </c>
      <c r="D35" s="115">
        <v>0.54299187500000001</v>
      </c>
      <c r="E35" s="115">
        <v>0.557995625</v>
      </c>
      <c r="F35" s="115">
        <v>0.47543812499999999</v>
      </c>
      <c r="G35" s="115">
        <v>0.46503375000000002</v>
      </c>
      <c r="H35" s="116">
        <v>0.48889749999999998</v>
      </c>
      <c r="I35" s="115">
        <v>0.43915749999999998</v>
      </c>
      <c r="J35" s="115">
        <v>0.53491249999999901</v>
      </c>
      <c r="K35" s="115">
        <v>0.52810749999999995</v>
      </c>
      <c r="L35" s="115">
        <v>0.50678250000000002</v>
      </c>
      <c r="M35" s="116">
        <v>0.54064062499999999</v>
      </c>
      <c r="N35" s="116">
        <v>0.51468124999999998</v>
      </c>
      <c r="O35" s="115">
        <v>0.49014374999999999</v>
      </c>
      <c r="P35" s="115">
        <v>0.44503062500000001</v>
      </c>
      <c r="Q35" s="115">
        <v>0.54299187500000001</v>
      </c>
      <c r="R35" s="115">
        <v>0.54299187500000001</v>
      </c>
      <c r="S35" s="120"/>
      <c r="T35" s="115">
        <v>0.63578812499999904</v>
      </c>
      <c r="U35" s="115">
        <v>0.63250375000000003</v>
      </c>
      <c r="V35" s="116">
        <v>0.63578687499999997</v>
      </c>
      <c r="W35" s="115">
        <v>0.64399687500000002</v>
      </c>
      <c r="X35" s="115">
        <v>0.55699937499999996</v>
      </c>
      <c r="Y35" s="115">
        <v>0.48502812499999998</v>
      </c>
      <c r="Z35" s="110">
        <v>0.61868999999999996</v>
      </c>
      <c r="AA35" s="110">
        <v>0.59767812499999995</v>
      </c>
      <c r="AB35" s="115">
        <v>0.61004999999999998</v>
      </c>
      <c r="AC35" s="116">
        <v>0.63123437500000001</v>
      </c>
      <c r="AD35" s="115">
        <v>0.623847499999999</v>
      </c>
      <c r="AE35" s="115">
        <v>0.60309999999999997</v>
      </c>
      <c r="AF35" s="115">
        <v>0.63338562499999995</v>
      </c>
      <c r="AG35" s="115">
        <v>0.61094812499999995</v>
      </c>
      <c r="AH35" s="115">
        <v>0.583450625</v>
      </c>
      <c r="AI35" s="115">
        <v>0.46384999999999998</v>
      </c>
      <c r="AJ35" s="115">
        <v>0.63578687499999997</v>
      </c>
      <c r="AK35" s="115">
        <v>0.63578812499999904</v>
      </c>
      <c r="AL35"/>
    </row>
    <row r="36" spans="1:70" s="110" customFormat="1" x14ac:dyDescent="0.15">
      <c r="A36">
        <v>195</v>
      </c>
      <c r="B36">
        <v>0.56655624999999898</v>
      </c>
      <c r="C36" s="115">
        <v>0.56323500000000004</v>
      </c>
      <c r="D36" s="115">
        <v>0.56655624999999898</v>
      </c>
      <c r="E36" s="115">
        <v>0.58098562499999995</v>
      </c>
      <c r="F36" s="115">
        <v>0.49314812499999999</v>
      </c>
      <c r="G36" s="115">
        <v>0.483946875</v>
      </c>
      <c r="H36" s="116">
        <v>0.51294812499999998</v>
      </c>
      <c r="I36" s="115">
        <v>0.45062124999999997</v>
      </c>
      <c r="J36" s="115">
        <v>0.56133562499999901</v>
      </c>
      <c r="K36" s="115">
        <v>0.55662812500000003</v>
      </c>
      <c r="L36" s="115">
        <v>0.53511124999999904</v>
      </c>
      <c r="M36" s="116">
        <v>0.56428</v>
      </c>
      <c r="N36" s="116">
        <v>0.54228374999999995</v>
      </c>
      <c r="O36" s="115">
        <v>0.51671</v>
      </c>
      <c r="P36" s="115">
        <v>0.46765999999999902</v>
      </c>
      <c r="Q36" s="115">
        <v>0.56655624999999898</v>
      </c>
      <c r="R36" s="115">
        <v>0.56655624999999898</v>
      </c>
      <c r="S36" s="120"/>
      <c r="T36" s="115">
        <v>0.65035937499999896</v>
      </c>
      <c r="U36" s="115">
        <v>0.64417562500000003</v>
      </c>
      <c r="V36" s="116">
        <v>0.65035937499999896</v>
      </c>
      <c r="W36" s="115">
        <v>0.65482937499999905</v>
      </c>
      <c r="X36" s="115">
        <v>0.57620125</v>
      </c>
      <c r="Y36" s="115">
        <v>0.49673499999999998</v>
      </c>
      <c r="Z36" s="110">
        <v>0.63311312499999906</v>
      </c>
      <c r="AA36" s="110">
        <v>0.613565625</v>
      </c>
      <c r="AB36" s="115">
        <v>0.632868124999999</v>
      </c>
      <c r="AC36" s="116">
        <v>0.646196875</v>
      </c>
      <c r="AD36" s="115">
        <v>0.64024312499999902</v>
      </c>
      <c r="AE36" s="115">
        <v>0.62267187499999999</v>
      </c>
      <c r="AF36" s="115">
        <v>0.64786687499999895</v>
      </c>
      <c r="AG36" s="115">
        <v>0.62755249999999996</v>
      </c>
      <c r="AH36" s="115">
        <v>0.60227687500000004</v>
      </c>
      <c r="AI36" s="115">
        <v>0.48164875000000001</v>
      </c>
      <c r="AJ36" s="115">
        <v>0.65035937499999896</v>
      </c>
      <c r="AK36" s="115">
        <v>0.65035937499999896</v>
      </c>
      <c r="AL36"/>
    </row>
    <row r="37" spans="1:70" s="110" customFormat="1" x14ac:dyDescent="0.15">
      <c r="A37">
        <v>200</v>
      </c>
      <c r="B37">
        <v>0.59123937500000001</v>
      </c>
      <c r="C37" s="115">
        <v>0.58390312499999997</v>
      </c>
      <c r="D37" s="115">
        <v>0.591236875</v>
      </c>
      <c r="E37" s="115">
        <v>0.60100312499999997</v>
      </c>
      <c r="F37" s="115">
        <v>0.51340562499999998</v>
      </c>
      <c r="G37" s="115">
        <v>0.50155125</v>
      </c>
      <c r="H37" s="116">
        <v>0.53968062499999903</v>
      </c>
      <c r="I37" s="115">
        <v>0.46265374999999997</v>
      </c>
      <c r="J37" s="115">
        <v>0.58815187499999899</v>
      </c>
      <c r="K37" s="115">
        <v>0.58203812499999996</v>
      </c>
      <c r="L37" s="115">
        <v>0.56509999999999905</v>
      </c>
      <c r="M37" s="116">
        <v>0.58895750000000002</v>
      </c>
      <c r="N37" s="116">
        <v>0.56851312499999995</v>
      </c>
      <c r="O37" s="115">
        <v>0.54476374999999999</v>
      </c>
      <c r="P37" s="115">
        <v>0.48830687499999997</v>
      </c>
      <c r="Q37" s="115">
        <v>0.591236875</v>
      </c>
      <c r="R37" s="115">
        <v>0.59123937500000001</v>
      </c>
      <c r="S37" s="120"/>
      <c r="T37" s="115">
        <v>0.66109874999999996</v>
      </c>
      <c r="U37" s="115">
        <v>0.65497687500000001</v>
      </c>
      <c r="V37" s="116">
        <v>0.66109437500000001</v>
      </c>
      <c r="W37" s="115">
        <v>0.66456812499999995</v>
      </c>
      <c r="X37" s="115">
        <v>0.59101749999999997</v>
      </c>
      <c r="Y37" s="115">
        <v>0.50964812500000001</v>
      </c>
      <c r="Z37" s="110">
        <v>0.64388124999999996</v>
      </c>
      <c r="AA37" s="110">
        <v>0.627953125</v>
      </c>
      <c r="AB37" s="115">
        <v>0.65226437499999901</v>
      </c>
      <c r="AC37" s="116">
        <v>0.65853375000000003</v>
      </c>
      <c r="AD37" s="115">
        <v>0.65400562499999904</v>
      </c>
      <c r="AE37" s="115">
        <v>0.6360825</v>
      </c>
      <c r="AF37" s="115">
        <v>0.65875625000000004</v>
      </c>
      <c r="AG37" s="115">
        <v>0.64302250000000005</v>
      </c>
      <c r="AH37" s="115">
        <v>0.61724374999999998</v>
      </c>
      <c r="AI37" s="115">
        <v>0.49523250000000002</v>
      </c>
      <c r="AJ37" s="115">
        <v>0.66109437500000001</v>
      </c>
      <c r="AK37" s="115">
        <v>0.66109874999999996</v>
      </c>
      <c r="AL37"/>
    </row>
    <row r="38" spans="1:70" s="110" customFormat="1" x14ac:dyDescent="0.15">
      <c r="A38">
        <v>205</v>
      </c>
      <c r="B38">
        <v>0.615556875</v>
      </c>
      <c r="C38" s="115">
        <v>0.60736562499999902</v>
      </c>
      <c r="D38" s="115">
        <v>0.615556875</v>
      </c>
      <c r="E38" s="115">
        <v>0.62236250000000004</v>
      </c>
      <c r="F38" s="115">
        <v>0.53342249999999902</v>
      </c>
      <c r="G38" s="115">
        <v>0.52172687500000003</v>
      </c>
      <c r="H38" s="116">
        <v>0.57257875000000003</v>
      </c>
      <c r="I38" s="115">
        <v>0.47416187499999901</v>
      </c>
      <c r="J38" s="115">
        <v>0.60977749999999997</v>
      </c>
      <c r="K38" s="115">
        <v>0.60632874999999997</v>
      </c>
      <c r="L38" s="115">
        <v>0.59368562499999999</v>
      </c>
      <c r="M38" s="116">
        <v>0.61323562499999995</v>
      </c>
      <c r="N38" s="116">
        <v>0.59645437499999998</v>
      </c>
      <c r="O38" s="116">
        <v>0.57320249999999995</v>
      </c>
      <c r="P38" s="116">
        <v>0.51143375000000002</v>
      </c>
      <c r="Q38" s="115">
        <v>0.615556875</v>
      </c>
      <c r="R38" s="115">
        <v>0.615556875</v>
      </c>
      <c r="S38" s="120"/>
      <c r="T38" s="115">
        <v>0.67156499999999997</v>
      </c>
      <c r="U38" s="115">
        <v>0.665435</v>
      </c>
      <c r="V38" s="116">
        <v>0.67156499999999997</v>
      </c>
      <c r="W38" s="115">
        <v>0.67438562499999999</v>
      </c>
      <c r="X38" s="115">
        <v>0.60693687499999904</v>
      </c>
      <c r="Y38" s="115">
        <v>0.52459312499999899</v>
      </c>
      <c r="Z38" s="110">
        <v>0.65482437500000001</v>
      </c>
      <c r="AA38" s="110">
        <v>0.64114874999999905</v>
      </c>
      <c r="AB38" s="116">
        <v>0.67405812499999995</v>
      </c>
      <c r="AC38" s="116">
        <v>0.67021500000000001</v>
      </c>
      <c r="AD38" s="115">
        <v>0.66704062499999905</v>
      </c>
      <c r="AE38" s="115">
        <v>0.65312250000000005</v>
      </c>
      <c r="AF38" s="115">
        <v>0.66900249999999895</v>
      </c>
      <c r="AG38" s="115">
        <v>0.65810437499999996</v>
      </c>
      <c r="AH38" s="116">
        <v>0.63267125000000002</v>
      </c>
      <c r="AI38" s="116">
        <v>0.51243749999999999</v>
      </c>
      <c r="AJ38" s="115">
        <v>0.67156499999999997</v>
      </c>
      <c r="AK38" s="115">
        <v>0.67156499999999997</v>
      </c>
      <c r="AL38"/>
    </row>
    <row r="39" spans="1:70" s="110" customFormat="1" x14ac:dyDescent="0.15">
      <c r="A39">
        <v>210</v>
      </c>
      <c r="B39">
        <v>0.63634312500000001</v>
      </c>
      <c r="C39" s="115">
        <v>0.62687749999999998</v>
      </c>
      <c r="D39" s="115">
        <v>0.63634312500000001</v>
      </c>
      <c r="E39" s="115">
        <v>0.64054499999999903</v>
      </c>
      <c r="F39" s="115">
        <v>0.55539187499999898</v>
      </c>
      <c r="G39" s="115">
        <v>0.54295562499999905</v>
      </c>
      <c r="H39" s="116">
        <v>0.60214999999999996</v>
      </c>
      <c r="I39" s="115">
        <v>0.48993624999999902</v>
      </c>
      <c r="J39" s="115">
        <v>0.63230687500000005</v>
      </c>
      <c r="K39" s="115">
        <v>0.62860000000000005</v>
      </c>
      <c r="L39" s="115">
        <v>0.61749624999999997</v>
      </c>
      <c r="M39" s="116">
        <v>0.63426437499999999</v>
      </c>
      <c r="N39" s="116">
        <v>0.62000499999999903</v>
      </c>
      <c r="O39" s="115">
        <v>0.59890687499999995</v>
      </c>
      <c r="P39" s="115">
        <v>0.53497062500000003</v>
      </c>
      <c r="Q39" s="115">
        <v>0.63634312500000001</v>
      </c>
      <c r="R39" s="115">
        <v>0.63634312500000001</v>
      </c>
      <c r="S39" s="120"/>
      <c r="T39" s="115">
        <v>0.68228500000000003</v>
      </c>
      <c r="U39" s="115">
        <v>0.67423499999999903</v>
      </c>
      <c r="V39" s="116">
        <v>0.68228250000000001</v>
      </c>
      <c r="W39" s="115">
        <v>0.68421500000000002</v>
      </c>
      <c r="X39" s="115">
        <v>0.62024999999999997</v>
      </c>
      <c r="Y39" s="115">
        <v>0.54052499999999903</v>
      </c>
      <c r="Z39" s="110">
        <v>0.66539749999999998</v>
      </c>
      <c r="AA39" s="110">
        <v>0.652153125</v>
      </c>
      <c r="AB39" s="115">
        <v>0.69119125000000003</v>
      </c>
      <c r="AC39" s="116">
        <v>0.68273562499999996</v>
      </c>
      <c r="AD39" s="115">
        <v>0.679411875</v>
      </c>
      <c r="AE39" s="115">
        <v>0.66680062500000004</v>
      </c>
      <c r="AF39" s="115">
        <v>0.67942749999999996</v>
      </c>
      <c r="AG39" s="115">
        <v>0.67150062499999996</v>
      </c>
      <c r="AH39" s="115">
        <v>0.64672750000000001</v>
      </c>
      <c r="AI39" s="115">
        <v>0.52928062499999995</v>
      </c>
      <c r="AJ39" s="115">
        <v>0.68228250000000001</v>
      </c>
      <c r="AK39" s="115">
        <v>0.68228500000000003</v>
      </c>
      <c r="AL39"/>
    </row>
    <row r="40" spans="1:70" s="110" customFormat="1" x14ac:dyDescent="0.15">
      <c r="A40">
        <v>215</v>
      </c>
      <c r="B40">
        <v>0.65756937500000001</v>
      </c>
      <c r="C40" s="115">
        <v>0.65087312499999905</v>
      </c>
      <c r="D40" s="115">
        <v>0.65756937500000001</v>
      </c>
      <c r="E40" s="115">
        <v>0.66282874999999997</v>
      </c>
      <c r="F40" s="115">
        <v>0.57855250000000003</v>
      </c>
      <c r="G40" s="115">
        <v>0.56522187499999998</v>
      </c>
      <c r="H40" s="116">
        <v>0.63512749999999896</v>
      </c>
      <c r="I40" s="115">
        <v>0.50636624999999902</v>
      </c>
      <c r="J40" s="115">
        <v>0.65785499999999997</v>
      </c>
      <c r="K40" s="115">
        <v>0.653801249999999</v>
      </c>
      <c r="L40" s="115">
        <v>0.64358562500000005</v>
      </c>
      <c r="M40" s="116">
        <v>0.65530187500000003</v>
      </c>
      <c r="N40" s="116">
        <v>0.64593062499999998</v>
      </c>
      <c r="O40" s="115">
        <v>0.62377749999999899</v>
      </c>
      <c r="P40" s="115">
        <v>0.56078499999999998</v>
      </c>
      <c r="Q40" s="115">
        <v>0.65756937500000001</v>
      </c>
      <c r="R40" s="115">
        <v>0.65756937500000001</v>
      </c>
      <c r="S40" s="120"/>
      <c r="T40" s="115">
        <v>0.69564749999999997</v>
      </c>
      <c r="U40" s="115">
        <v>0.68519249999999998</v>
      </c>
      <c r="V40" s="116">
        <v>0.69564749999999997</v>
      </c>
      <c r="W40" s="115">
        <v>0.69610499999999897</v>
      </c>
      <c r="X40" s="115">
        <v>0.63610875</v>
      </c>
      <c r="Y40" s="115">
        <v>0.55910499999999996</v>
      </c>
      <c r="Z40" s="110">
        <v>0.67767999999999995</v>
      </c>
      <c r="AA40" s="110">
        <v>0.66602687500000002</v>
      </c>
      <c r="AB40" s="115">
        <v>0.71106374999999999</v>
      </c>
      <c r="AC40" s="116">
        <v>0.69598249999999995</v>
      </c>
      <c r="AD40" s="115">
        <v>0.69408437499999998</v>
      </c>
      <c r="AE40" s="115">
        <v>0.68352437499999996</v>
      </c>
      <c r="AF40" s="115">
        <v>0.69277124999999995</v>
      </c>
      <c r="AG40" s="115">
        <v>0.68765624999999997</v>
      </c>
      <c r="AH40" s="115">
        <v>0.66466812499999905</v>
      </c>
      <c r="AI40" s="115">
        <v>0.54883062500000002</v>
      </c>
      <c r="AJ40" s="115">
        <v>0.69564749999999997</v>
      </c>
      <c r="AK40" s="115">
        <v>0.69564749999999997</v>
      </c>
      <c r="AL40"/>
    </row>
    <row r="41" spans="1:70" s="110" customFormat="1" x14ac:dyDescent="0.15">
      <c r="A41">
        <v>220</v>
      </c>
      <c r="B41">
        <v>0.67946312499999995</v>
      </c>
      <c r="C41" s="115">
        <v>0.66872562499999999</v>
      </c>
      <c r="D41" s="115">
        <v>0.67946312499999995</v>
      </c>
      <c r="E41" s="115">
        <v>0.67983249999999995</v>
      </c>
      <c r="F41" s="115">
        <v>0.59828437499999998</v>
      </c>
      <c r="G41" s="115">
        <v>0.585072499999999</v>
      </c>
      <c r="H41" s="116">
        <v>0.66821437500000003</v>
      </c>
      <c r="I41" s="115">
        <v>0.52539250000000004</v>
      </c>
      <c r="J41" s="115">
        <v>0.67484875</v>
      </c>
      <c r="K41" s="115">
        <v>0.67502375000000003</v>
      </c>
      <c r="L41" s="115">
        <v>0.66639437499999998</v>
      </c>
      <c r="M41" s="116">
        <v>0.677581875</v>
      </c>
      <c r="N41" s="116">
        <v>0.66715250000000004</v>
      </c>
      <c r="O41" s="115">
        <v>0.64987562499999996</v>
      </c>
      <c r="P41" s="115">
        <v>0.58281499999999997</v>
      </c>
      <c r="Q41" s="115">
        <v>0.67946312499999995</v>
      </c>
      <c r="R41" s="115">
        <v>0.67946312499999995</v>
      </c>
      <c r="S41" s="120"/>
      <c r="T41" s="115">
        <v>0.70445999999999898</v>
      </c>
      <c r="U41" s="115">
        <v>0.69314937499999996</v>
      </c>
      <c r="V41" s="116">
        <v>0.70445999999999898</v>
      </c>
      <c r="W41" s="115">
        <v>0.70558312499999998</v>
      </c>
      <c r="X41" s="115">
        <v>0.64747437499999905</v>
      </c>
      <c r="Y41" s="115">
        <v>0.57736999999999905</v>
      </c>
      <c r="Z41" s="110">
        <v>0.68679749999999995</v>
      </c>
      <c r="AA41" s="110">
        <v>0.67545499999999903</v>
      </c>
      <c r="AB41" s="115">
        <v>0.72861749999999903</v>
      </c>
      <c r="AC41" s="116">
        <v>0.70696562499999904</v>
      </c>
      <c r="AD41" s="115">
        <v>0.706544375</v>
      </c>
      <c r="AE41" s="115">
        <v>0.69893624999999904</v>
      </c>
      <c r="AF41" s="115">
        <v>0.70147375000000001</v>
      </c>
      <c r="AG41" s="115">
        <v>0.69987187499999903</v>
      </c>
      <c r="AH41" s="115">
        <v>0.68017124999999901</v>
      </c>
      <c r="AI41" s="115">
        <v>0.56459375000000001</v>
      </c>
      <c r="AJ41" s="115">
        <v>0.70445999999999898</v>
      </c>
      <c r="AK41" s="115">
        <v>0.70445999999999898</v>
      </c>
      <c r="AL41"/>
    </row>
    <row r="42" spans="1:70" s="110" customFormat="1" x14ac:dyDescent="0.15">
      <c r="A42">
        <v>225</v>
      </c>
      <c r="B42">
        <v>0.69421187499999903</v>
      </c>
      <c r="C42" s="115">
        <v>0.68935687499999998</v>
      </c>
      <c r="D42" s="115">
        <v>0.69421187499999903</v>
      </c>
      <c r="E42" s="115">
        <v>0.69964437499999999</v>
      </c>
      <c r="F42" s="115">
        <v>0.62164437500000003</v>
      </c>
      <c r="G42" s="115">
        <v>0.60863624999999999</v>
      </c>
      <c r="H42" s="116">
        <v>0.69938250000000002</v>
      </c>
      <c r="I42" s="115">
        <v>0.54196500000000003</v>
      </c>
      <c r="J42" s="115">
        <v>0.69433562500000001</v>
      </c>
      <c r="K42" s="115">
        <v>0.69431687499999994</v>
      </c>
      <c r="L42" s="115">
        <v>0.68765124999999905</v>
      </c>
      <c r="M42" s="116">
        <v>0.69246062499999905</v>
      </c>
      <c r="N42" s="116">
        <v>0.6900075</v>
      </c>
      <c r="O42" s="115">
        <v>0.66905749999999997</v>
      </c>
      <c r="P42" s="115">
        <v>0.60295499999999902</v>
      </c>
      <c r="Q42" s="115">
        <v>0.69421187499999903</v>
      </c>
      <c r="R42" s="115">
        <v>0.69421187499999903</v>
      </c>
      <c r="S42" s="120"/>
      <c r="T42" s="115">
        <v>0.71872000000000003</v>
      </c>
      <c r="U42" s="115">
        <v>0.70262374999999999</v>
      </c>
      <c r="V42" s="116">
        <v>0.71872000000000003</v>
      </c>
      <c r="W42" s="115">
        <v>0.71732750000000001</v>
      </c>
      <c r="X42" s="115">
        <v>0.65993749999999995</v>
      </c>
      <c r="Y42" s="115">
        <v>0.59470687499999997</v>
      </c>
      <c r="Z42" s="110">
        <v>0.69601374999999999</v>
      </c>
      <c r="AA42" s="110">
        <v>0.68624874999999896</v>
      </c>
      <c r="AB42" s="115">
        <v>0.74503999999999904</v>
      </c>
      <c r="AC42" s="116">
        <v>0.71840562499999905</v>
      </c>
      <c r="AD42" s="115">
        <v>0.71961249999999999</v>
      </c>
      <c r="AE42" s="115">
        <v>0.71393124999999902</v>
      </c>
      <c r="AF42" s="115">
        <v>0.71565499999999904</v>
      </c>
      <c r="AG42" s="115">
        <v>0.71384249999999905</v>
      </c>
      <c r="AH42" s="115">
        <v>0.69625124999999999</v>
      </c>
      <c r="AI42" s="115">
        <v>0.58088687499999903</v>
      </c>
      <c r="AJ42" s="115">
        <v>0.71872000000000003</v>
      </c>
      <c r="AK42" s="115">
        <v>0.71872000000000003</v>
      </c>
      <c r="AL42"/>
    </row>
    <row r="43" spans="1:70" s="110" customFormat="1" x14ac:dyDescent="0.15">
      <c r="A43">
        <v>230</v>
      </c>
      <c r="B43">
        <v>0.71570500000000004</v>
      </c>
      <c r="C43" s="115">
        <v>0.70642874999999905</v>
      </c>
      <c r="D43" s="115">
        <v>0.71570500000000004</v>
      </c>
      <c r="E43" s="115">
        <v>0.71638312500000001</v>
      </c>
      <c r="F43" s="115">
        <v>0.63830999999999904</v>
      </c>
      <c r="G43" s="115">
        <v>0.62843249999999995</v>
      </c>
      <c r="H43" s="116">
        <v>0.72855874999999903</v>
      </c>
      <c r="I43" s="115">
        <v>0.56288625000000003</v>
      </c>
      <c r="J43" s="115">
        <v>0.71334437499999903</v>
      </c>
      <c r="K43" s="115">
        <v>0.71428562500000004</v>
      </c>
      <c r="L43" s="115">
        <v>0.706051875</v>
      </c>
      <c r="M43" s="116">
        <v>0.71407624999999997</v>
      </c>
      <c r="N43" s="116">
        <v>0.708899375</v>
      </c>
      <c r="O43" s="115">
        <v>0.69499374999999997</v>
      </c>
      <c r="P43" s="115">
        <v>0.62742624999999996</v>
      </c>
      <c r="Q43" s="115">
        <v>0.71570500000000004</v>
      </c>
      <c r="R43" s="115">
        <v>0.71570500000000004</v>
      </c>
      <c r="S43" s="120"/>
      <c r="T43" s="115">
        <v>0.730336875</v>
      </c>
      <c r="U43" s="115">
        <v>0.71245437499999997</v>
      </c>
      <c r="V43" s="116">
        <v>0.730336875</v>
      </c>
      <c r="W43" s="115">
        <v>0.73032874999999997</v>
      </c>
      <c r="X43" s="115">
        <v>0.67286374999999998</v>
      </c>
      <c r="Y43" s="115">
        <v>0.61399499999999996</v>
      </c>
      <c r="Z43" s="110">
        <v>0.70856812499999999</v>
      </c>
      <c r="AA43" s="110">
        <v>0.69777</v>
      </c>
      <c r="AB43" s="115">
        <v>0.76244624999999999</v>
      </c>
      <c r="AC43" s="116">
        <v>0.73147499999999999</v>
      </c>
      <c r="AD43" s="115">
        <v>0.73218000000000005</v>
      </c>
      <c r="AE43" s="115">
        <v>0.72976375000000004</v>
      </c>
      <c r="AF43" s="115">
        <v>0.72705312499999997</v>
      </c>
      <c r="AG43" s="115">
        <v>0.72891062499999904</v>
      </c>
      <c r="AH43" s="115">
        <v>0.71265374999999997</v>
      </c>
      <c r="AI43" s="115">
        <v>0.59804562499999903</v>
      </c>
      <c r="AJ43" s="115">
        <v>0.730336875</v>
      </c>
      <c r="AK43" s="115">
        <v>0.730336875</v>
      </c>
      <c r="AL43"/>
    </row>
    <row r="44" spans="1:70" s="110" customFormat="1" x14ac:dyDescent="0.15">
      <c r="A44">
        <v>235</v>
      </c>
      <c r="B44">
        <v>0.73079125</v>
      </c>
      <c r="C44" s="115">
        <v>0.72302749999999905</v>
      </c>
      <c r="D44" s="115">
        <v>0.73079125</v>
      </c>
      <c r="E44" s="115">
        <v>0.73126749999999996</v>
      </c>
      <c r="F44" s="115">
        <v>0.66015062499999999</v>
      </c>
      <c r="G44" s="115">
        <v>0.64982625000000005</v>
      </c>
      <c r="H44" s="116">
        <v>0.75547249999999999</v>
      </c>
      <c r="I44" s="115">
        <v>0.57895999999999903</v>
      </c>
      <c r="J44" s="115">
        <v>0.73169562499999996</v>
      </c>
      <c r="K44" s="115">
        <v>0.72882187499999995</v>
      </c>
      <c r="L44" s="115">
        <v>0.72719875</v>
      </c>
      <c r="M44" s="116">
        <v>0.72906374999999901</v>
      </c>
      <c r="N44" s="116">
        <v>0.72590749999999904</v>
      </c>
      <c r="O44" s="115">
        <v>0.71314124999999995</v>
      </c>
      <c r="P44" s="115">
        <v>0.64825437500000005</v>
      </c>
      <c r="Q44" s="115">
        <v>0.73079125</v>
      </c>
      <c r="R44" s="115">
        <v>0.73079125</v>
      </c>
      <c r="S44" s="120"/>
      <c r="T44" s="115">
        <v>0.74319874999999902</v>
      </c>
      <c r="U44" s="115">
        <v>0.72143625</v>
      </c>
      <c r="V44" s="116">
        <v>0.74319874999999902</v>
      </c>
      <c r="W44" s="115">
        <v>0.74233499999999997</v>
      </c>
      <c r="X44" s="115">
        <v>0.68157124999999996</v>
      </c>
      <c r="Y44" s="115">
        <v>0.63154125000000005</v>
      </c>
      <c r="Z44" s="110">
        <v>0.71847499999999997</v>
      </c>
      <c r="AA44" s="110">
        <v>0.70725875000000005</v>
      </c>
      <c r="AB44" s="115">
        <v>0.77900374999999999</v>
      </c>
      <c r="AC44" s="116">
        <v>0.74343499999999996</v>
      </c>
      <c r="AD44" s="115">
        <v>0.74416624999999903</v>
      </c>
      <c r="AE44" s="115">
        <v>0.74126749999999997</v>
      </c>
      <c r="AF44" s="115">
        <v>0.73984874999999894</v>
      </c>
      <c r="AG44" s="115">
        <v>0.74196687499999903</v>
      </c>
      <c r="AH44" s="115">
        <v>0.73013187499999899</v>
      </c>
      <c r="AI44" s="115">
        <v>0.61129937499999998</v>
      </c>
      <c r="AJ44" s="115">
        <v>0.74319874999999902</v>
      </c>
      <c r="AK44" s="115">
        <v>0.74319874999999902</v>
      </c>
      <c r="AL44"/>
    </row>
    <row r="45" spans="1:70" s="110" customFormat="1" x14ac:dyDescent="0.15">
      <c r="A45">
        <v>240</v>
      </c>
      <c r="B45">
        <v>0.74758749999999996</v>
      </c>
      <c r="C45" s="115">
        <v>0.74130874999999996</v>
      </c>
      <c r="D45" s="115">
        <v>0.74758749999999996</v>
      </c>
      <c r="E45" s="115">
        <v>0.74872562499999995</v>
      </c>
      <c r="F45" s="115">
        <v>0.67925625000000001</v>
      </c>
      <c r="G45" s="115">
        <v>0.67150624999999997</v>
      </c>
      <c r="H45" s="116">
        <v>0.78329499999999996</v>
      </c>
      <c r="I45" s="115">
        <v>0.59803437499999901</v>
      </c>
      <c r="J45" s="115">
        <v>0.74728562499999995</v>
      </c>
      <c r="K45" s="115">
        <v>0.74674749999999901</v>
      </c>
      <c r="L45" s="115">
        <v>0.74393437500000004</v>
      </c>
      <c r="M45" s="116">
        <v>0.74615499999999901</v>
      </c>
      <c r="N45" s="116">
        <v>0.74464437499999903</v>
      </c>
      <c r="O45" s="115">
        <v>0.733726875</v>
      </c>
      <c r="P45" s="115">
        <v>0.66971499999999995</v>
      </c>
      <c r="Q45" s="115">
        <v>0.74758749999999996</v>
      </c>
      <c r="R45" s="115">
        <v>0.74758749999999996</v>
      </c>
      <c r="S45" s="120"/>
      <c r="T45" s="115">
        <v>0.75668875000000002</v>
      </c>
      <c r="U45" s="115">
        <v>0.73264375000000004</v>
      </c>
      <c r="V45" s="116">
        <v>0.75668875000000002</v>
      </c>
      <c r="W45" s="115">
        <v>0.75603499999999901</v>
      </c>
      <c r="X45" s="115">
        <v>0.69379999999999997</v>
      </c>
      <c r="Y45" s="115">
        <v>0.65035749999999903</v>
      </c>
      <c r="Z45" s="110">
        <v>0.73042624999999906</v>
      </c>
      <c r="AA45" s="110">
        <v>0.7184275</v>
      </c>
      <c r="AB45" s="115">
        <v>0.79727250000000005</v>
      </c>
      <c r="AC45" s="116">
        <v>0.75835374999999905</v>
      </c>
      <c r="AD45" s="115">
        <v>0.75937374999999996</v>
      </c>
      <c r="AE45" s="115">
        <v>0.75653874999999904</v>
      </c>
      <c r="AF45" s="115">
        <v>0.75339124999999996</v>
      </c>
      <c r="AG45" s="115">
        <v>0.75712749999999995</v>
      </c>
      <c r="AH45" s="115">
        <v>0.74764374999999905</v>
      </c>
      <c r="AI45" s="115">
        <v>0.62564249999999999</v>
      </c>
      <c r="AJ45" s="115">
        <v>0.75668875000000002</v>
      </c>
      <c r="AK45" s="115">
        <v>0.75668875000000002</v>
      </c>
      <c r="AL45"/>
    </row>
    <row r="46" spans="1:70" s="110" customFormat="1" x14ac:dyDescent="0.15">
      <c r="A46">
        <v>245</v>
      </c>
      <c r="B46">
        <v>0.76404375000000002</v>
      </c>
      <c r="C46" s="115">
        <v>0.75842874999999998</v>
      </c>
      <c r="D46" s="115">
        <v>0.76404375000000002</v>
      </c>
      <c r="E46" s="115">
        <v>0.764405</v>
      </c>
      <c r="F46" s="115">
        <v>0.69711749999999995</v>
      </c>
      <c r="G46" s="115">
        <v>0.69294250000000002</v>
      </c>
      <c r="H46" s="116">
        <v>0.80990124999999902</v>
      </c>
      <c r="I46" s="115">
        <v>0.62088124999999905</v>
      </c>
      <c r="J46" s="115">
        <v>0.76553625000000003</v>
      </c>
      <c r="K46" s="115">
        <v>0.76348062499999902</v>
      </c>
      <c r="L46" s="115">
        <v>0.759671875</v>
      </c>
      <c r="M46" s="116">
        <v>0.76258499999999996</v>
      </c>
      <c r="N46" s="116">
        <v>0.76135874999999997</v>
      </c>
      <c r="O46" s="115">
        <v>0.75258187499999996</v>
      </c>
      <c r="P46" s="115">
        <v>0.692071875</v>
      </c>
      <c r="Q46" s="115">
        <v>0.76404375000000002</v>
      </c>
      <c r="R46" s="115">
        <v>0.76404375000000002</v>
      </c>
      <c r="S46" s="120"/>
      <c r="T46" s="115">
        <v>0.77214499999999997</v>
      </c>
      <c r="U46" s="115">
        <v>0.74424874999999902</v>
      </c>
      <c r="V46" s="116">
        <v>0.77214499999999997</v>
      </c>
      <c r="W46" s="115">
        <v>0.77115750000000005</v>
      </c>
      <c r="X46" s="115">
        <v>0.70612624999999996</v>
      </c>
      <c r="Y46" s="115">
        <v>0.66930999999999996</v>
      </c>
      <c r="Z46" s="110">
        <v>0.74418125000000002</v>
      </c>
      <c r="AA46" s="110">
        <v>0.73104874999999903</v>
      </c>
      <c r="AB46" s="115">
        <v>0.81306499999999904</v>
      </c>
      <c r="AC46" s="116">
        <v>0.77305625</v>
      </c>
      <c r="AD46" s="115">
        <v>0.77548625000000004</v>
      </c>
      <c r="AE46" s="115">
        <v>0.77442624999999998</v>
      </c>
      <c r="AF46" s="115">
        <v>0.76877874999999996</v>
      </c>
      <c r="AG46" s="115">
        <v>0.772883124999999</v>
      </c>
      <c r="AH46" s="115">
        <v>0.76394812499999998</v>
      </c>
      <c r="AI46" s="115">
        <v>0.64407999999999999</v>
      </c>
      <c r="AJ46" s="115">
        <v>0.77214499999999997</v>
      </c>
      <c r="AK46" s="115">
        <v>0.77214499999999997</v>
      </c>
      <c r="AL46"/>
    </row>
    <row r="47" spans="1:70" x14ac:dyDescent="0.15">
      <c r="A47">
        <v>250</v>
      </c>
      <c r="B47">
        <v>0.77554124999999996</v>
      </c>
      <c r="C47" s="115">
        <v>0.77405124999999997</v>
      </c>
      <c r="D47" s="115">
        <v>0.77554124999999996</v>
      </c>
      <c r="E47" s="115">
        <v>0.77911437500000003</v>
      </c>
      <c r="F47" s="115">
        <v>0.71598625000000005</v>
      </c>
      <c r="G47" s="115">
        <v>0.70943749999999905</v>
      </c>
      <c r="H47" s="116">
        <v>0.82941374999999995</v>
      </c>
      <c r="I47" s="115">
        <v>0.63442499999999902</v>
      </c>
      <c r="J47" s="115">
        <v>0.77773562499999904</v>
      </c>
      <c r="K47" s="115">
        <v>0.77818312499999998</v>
      </c>
      <c r="L47" s="115">
        <v>0.77535750000000003</v>
      </c>
      <c r="M47" s="116">
        <v>0.774285</v>
      </c>
      <c r="N47" s="116">
        <v>0.77693812500000003</v>
      </c>
      <c r="O47" s="115">
        <v>0.76666812499999903</v>
      </c>
      <c r="P47" s="115">
        <v>0.71065437499999995</v>
      </c>
      <c r="Q47" s="115">
        <v>0.77554124999999996</v>
      </c>
      <c r="R47" s="115">
        <v>0.77554124999999996</v>
      </c>
      <c r="T47" s="115">
        <v>0.78418500000000002</v>
      </c>
      <c r="U47" s="115">
        <v>0.75532874999999999</v>
      </c>
      <c r="V47" s="116">
        <v>0.78418500000000002</v>
      </c>
      <c r="W47" s="115">
        <v>0.78447</v>
      </c>
      <c r="X47" s="115">
        <v>0.71602874999999999</v>
      </c>
      <c r="Y47" s="115">
        <v>0.68586249999999904</v>
      </c>
      <c r="Z47">
        <v>0.75586374999999995</v>
      </c>
      <c r="AA47">
        <v>0.74291124999999902</v>
      </c>
      <c r="AB47" s="115">
        <v>0.83175624999999997</v>
      </c>
      <c r="AC47" s="116">
        <v>0.78648874999999996</v>
      </c>
      <c r="AD47" s="115">
        <v>0.786859999999999</v>
      </c>
      <c r="AE47" s="115">
        <v>0.78681874999999901</v>
      </c>
      <c r="AF47" s="115">
        <v>0.78098999999999996</v>
      </c>
      <c r="AG47" s="115">
        <v>0.78699374999999905</v>
      </c>
      <c r="AH47" s="115">
        <v>0.77953749999999999</v>
      </c>
      <c r="AI47" s="115">
        <v>0.65652124999999995</v>
      </c>
      <c r="AJ47" s="115">
        <v>0.78418500000000002</v>
      </c>
      <c r="AK47" s="115">
        <v>0.78418500000000002</v>
      </c>
      <c r="AL47"/>
      <c r="AS47" s="109"/>
      <c r="AX47" s="110"/>
      <c r="AY47" s="109"/>
      <c r="BE47" s="110"/>
      <c r="BF47" s="109"/>
      <c r="BK47" s="110"/>
      <c r="BL47" s="109"/>
      <c r="BR47" s="110"/>
    </row>
    <row r="48" spans="1:70" x14ac:dyDescent="0.15">
      <c r="AS48" s="109"/>
      <c r="AX48" s="110"/>
      <c r="AY48" s="109"/>
      <c r="BE48" s="110"/>
      <c r="BF48" s="109"/>
      <c r="BK48" s="110"/>
      <c r="BL48" s="109"/>
      <c r="BR48" s="110"/>
    </row>
    <row r="49" spans="26:70" x14ac:dyDescent="0.15">
      <c r="AS49" s="109"/>
      <c r="AX49" s="110"/>
      <c r="AY49" s="109"/>
      <c r="BE49" s="110"/>
      <c r="BF49" s="109"/>
      <c r="BK49" s="110"/>
      <c r="BL49" s="109"/>
      <c r="BR49" s="110"/>
    </row>
    <row r="50" spans="26:70" x14ac:dyDescent="0.15">
      <c r="Z50" s="109"/>
      <c r="AN50" s="109"/>
      <c r="AT50" s="110"/>
      <c r="AU50" s="109"/>
      <c r="AZ50" s="110"/>
      <c r="BA50" s="109"/>
      <c r="BG50" s="110"/>
    </row>
    <row r="52" spans="26:70" x14ac:dyDescent="0.15">
      <c r="Z52" s="109"/>
      <c r="AN52" s="109"/>
      <c r="AT52" s="110"/>
      <c r="AU52" s="109"/>
      <c r="AZ52" s="110"/>
      <c r="BA52" s="109"/>
      <c r="BG52" s="110"/>
    </row>
    <row r="53" spans="26:70" x14ac:dyDescent="0.15">
      <c r="Z53" s="109"/>
      <c r="AN53" s="109"/>
      <c r="AT53" s="110"/>
      <c r="AU53" s="109"/>
      <c r="AZ53" s="110"/>
      <c r="BA53" s="109"/>
      <c r="BG53" s="110"/>
    </row>
    <row r="54" spans="26:70" x14ac:dyDescent="0.15">
      <c r="Z54" s="109"/>
      <c r="AN54" s="109"/>
      <c r="AT54" s="110"/>
      <c r="AU54" s="109"/>
      <c r="AZ54" s="110"/>
      <c r="BA54" s="109"/>
      <c r="BG54" s="110"/>
    </row>
    <row r="55" spans="26:70" x14ac:dyDescent="0.15">
      <c r="Z55" s="109"/>
      <c r="AN55" s="109"/>
      <c r="AT55" s="110"/>
      <c r="AU55" s="109"/>
      <c r="AZ55" s="110"/>
      <c r="BA55" s="109"/>
      <c r="BG55" s="110"/>
    </row>
    <row r="56" spans="26:70" x14ac:dyDescent="0.15">
      <c r="Z56" s="109"/>
      <c r="AN56" s="109"/>
      <c r="AT56" s="110"/>
      <c r="AU56" s="109"/>
      <c r="AZ56" s="110"/>
      <c r="BA56" s="109"/>
      <c r="BG56" s="110"/>
    </row>
    <row r="57" spans="26:70" x14ac:dyDescent="0.15">
      <c r="Z57" s="109"/>
      <c r="AN57" s="109"/>
      <c r="AT57" s="110"/>
      <c r="AU57" s="109"/>
      <c r="AZ57" s="110"/>
      <c r="BA57" s="109"/>
      <c r="BG57" s="110"/>
    </row>
    <row r="58" spans="26:70" x14ac:dyDescent="0.15">
      <c r="Z58" s="109"/>
      <c r="AN58" s="109"/>
      <c r="AT58" s="110"/>
      <c r="AU58" s="109"/>
      <c r="AZ58" s="110"/>
      <c r="BA58" s="109"/>
      <c r="BG58" s="110"/>
    </row>
    <row r="59" spans="26:70" x14ac:dyDescent="0.15">
      <c r="Z59" s="109"/>
      <c r="AN59" s="109"/>
      <c r="AT59" s="110"/>
      <c r="AU59" s="109"/>
      <c r="AZ59" s="110"/>
      <c r="BA59" s="109"/>
      <c r="BG59" s="110"/>
    </row>
  </sheetData>
  <mergeCells count="2">
    <mergeCell ref="B1:R1"/>
    <mergeCell ref="T1:AL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E60"/>
  <sheetViews>
    <sheetView tabSelected="1" topLeftCell="A4" zoomScale="85" zoomScaleNormal="85" zoomScalePageLayoutView="85" workbookViewId="0">
      <selection activeCell="CC11" sqref="CC11:CC44"/>
    </sheetView>
  </sheetViews>
  <sheetFormatPr baseColWidth="10" defaultColWidth="9.1640625" defaultRowHeight="11" x14ac:dyDescent="0.15"/>
  <cols>
    <col min="1" max="1" width="9.5" style="44" bestFit="1" customWidth="1" collapsed="1"/>
    <col min="2" max="2" width="9.5" style="49" customWidth="1" collapsed="1"/>
    <col min="3" max="3" width="6.5" style="89" bestFit="1" customWidth="1" collapsed="1"/>
    <col min="4" max="4" width="6.33203125" style="89" bestFit="1" customWidth="1" collapsed="1"/>
    <col min="5" max="5" width="6.6640625" style="89" bestFit="1" customWidth="1" collapsed="1"/>
    <col min="6" max="17" width="4.6640625" style="7" bestFit="1" customWidth="1" collapsed="1"/>
    <col min="18" max="18" width="4.6640625" style="147" customWidth="1" collapsed="1"/>
    <col min="19" max="19" width="4.5" style="7" customWidth="1" collapsed="1"/>
    <col min="20" max="20" width="4.5" style="49" customWidth="1" collapsed="1"/>
    <col min="21" max="23" width="4.5" style="7" customWidth="1" collapsed="1"/>
    <col min="24" max="24" width="9.5" style="44" bestFit="1" customWidth="1" collapsed="1"/>
    <col min="25" max="25" width="8" style="7" customWidth="1" collapsed="1"/>
    <col min="26" max="26" width="6.1640625" style="89" bestFit="1" customWidth="1" collapsed="1"/>
    <col min="27" max="27" width="5.1640625" style="7" customWidth="1" collapsed="1"/>
    <col min="28" max="28" width="6.1640625" style="89" bestFit="1" customWidth="1" collapsed="1"/>
    <col min="29" max="29" width="5.1640625" style="7" customWidth="1" collapsed="1"/>
    <col min="30" max="30" width="5.33203125" style="7" customWidth="1" collapsed="1"/>
    <col min="31" max="31" width="5" style="7" customWidth="1" collapsed="1"/>
    <col min="32" max="32" width="5.1640625" style="7" customWidth="1" collapsed="1"/>
    <col min="33" max="33" width="5.5" style="7" customWidth="1" collapsed="1"/>
    <col min="34" max="35" width="5.1640625" style="7" customWidth="1" collapsed="1"/>
    <col min="36" max="36" width="5" style="7" customWidth="1" collapsed="1"/>
    <col min="37" max="37" width="5.1640625" style="7" customWidth="1" collapsed="1"/>
    <col min="38" max="39" width="5.5" style="7" customWidth="1" collapsed="1"/>
    <col min="40" max="40" width="5.1640625" style="7" customWidth="1" collapsed="1"/>
    <col min="41" max="41" width="5.33203125" style="7" customWidth="1" collapsed="1"/>
    <col min="42" max="42" width="5.5" style="7" customWidth="1" collapsed="1"/>
    <col min="43" max="43" width="5.5" style="49" customWidth="1" collapsed="1"/>
    <col min="44" max="46" width="5.5" style="7" customWidth="1" collapsed="1"/>
    <col min="47" max="47" width="9.33203125" style="44" bestFit="1" customWidth="1" collapsed="1"/>
    <col min="48" max="48" width="9.33203125" style="7" bestFit="1" customWidth="1" collapsed="1"/>
    <col min="49" max="49" width="6" style="7" customWidth="1" collapsed="1"/>
    <col min="50" max="50" width="5.33203125" style="7" bestFit="1" customWidth="1" collapsed="1"/>
    <col min="51" max="51" width="5.5" style="7" bestFit="1" customWidth="1" collapsed="1"/>
    <col min="52" max="53" width="5.33203125" style="7" bestFit="1" customWidth="1" collapsed="1"/>
    <col min="54" max="54" width="4.6640625" style="7" bestFit="1" customWidth="1" collapsed="1"/>
    <col min="55" max="57" width="5.33203125" style="7" bestFit="1" customWidth="1" collapsed="1"/>
    <col min="58" max="61" width="4.6640625" style="7" bestFit="1" customWidth="1" collapsed="1"/>
    <col min="62" max="62" width="5.1640625" style="7" bestFit="1" customWidth="1" collapsed="1"/>
    <col min="63" max="67" width="5.1640625" style="7" customWidth="1" collapsed="1"/>
    <col min="68" max="68" width="3.5" style="7" customWidth="1" collapsed="1"/>
    <col min="69" max="69" width="5.33203125" style="7" bestFit="1" customWidth="1" collapsed="1"/>
    <col min="70" max="70" width="5" style="7" bestFit="1" customWidth="1" collapsed="1"/>
    <col min="71" max="71" width="5.6640625" style="7" bestFit="1" customWidth="1" collapsed="1"/>
    <col min="72" max="73" width="5.5" style="7" bestFit="1" customWidth="1" collapsed="1"/>
    <col min="74" max="74" width="4.6640625" style="7" bestFit="1" customWidth="1" collapsed="1"/>
    <col min="75" max="76" width="5.33203125" style="7" bestFit="1" customWidth="1" collapsed="1"/>
    <col min="77" max="77" width="5" style="7" bestFit="1" customWidth="1" collapsed="1"/>
    <col min="78" max="78" width="4.6640625" style="7" bestFit="1" customWidth="1" collapsed="1"/>
    <col min="79" max="79" width="5" style="7" bestFit="1" customWidth="1" collapsed="1"/>
    <col min="80" max="80" width="5.33203125" style="7" bestFit="1" customWidth="1" collapsed="1"/>
    <col min="81" max="81" width="4.6640625" style="7" bestFit="1" customWidth="1" collapsed="1"/>
    <col min="82" max="82" width="5.1640625" style="7" bestFit="1" customWidth="1" collapsed="1"/>
    <col min="83" max="83" width="5.6640625" style="7" bestFit="1" customWidth="1" collapsed="1"/>
    <col min="84" max="84" width="6.1640625" style="49" customWidth="1" collapsed="1"/>
    <col min="85" max="85" width="7.5" style="49" customWidth="1" collapsed="1"/>
    <col min="86" max="109" width="9.1640625" style="49" collapsed="1"/>
    <col min="110" max="16384" width="9.1640625" style="7" collapsed="1"/>
  </cols>
  <sheetData>
    <row r="1" spans="1:109" x14ac:dyDescent="0.15">
      <c r="C1" s="90">
        <v>1</v>
      </c>
      <c r="D1" s="90">
        <v>2</v>
      </c>
      <c r="E1" s="90">
        <v>3</v>
      </c>
      <c r="F1" s="8">
        <v>4</v>
      </c>
      <c r="G1" s="8">
        <v>5</v>
      </c>
      <c r="H1" s="8">
        <v>6</v>
      </c>
      <c r="I1" s="8">
        <v>7</v>
      </c>
      <c r="J1" s="8">
        <v>8</v>
      </c>
      <c r="K1" s="8">
        <v>9</v>
      </c>
      <c r="L1" s="8">
        <v>10</v>
      </c>
      <c r="M1" s="8">
        <v>11</v>
      </c>
      <c r="N1" s="8">
        <v>12</v>
      </c>
      <c r="O1" s="8">
        <v>13</v>
      </c>
      <c r="P1" s="8">
        <v>14</v>
      </c>
      <c r="Q1" s="8">
        <v>15</v>
      </c>
      <c r="R1" s="145"/>
      <c r="S1" s="8">
        <v>16</v>
      </c>
      <c r="T1" s="151">
        <v>17</v>
      </c>
      <c r="U1" s="8"/>
      <c r="V1" s="8"/>
      <c r="W1" s="8"/>
      <c r="Y1" s="8"/>
      <c r="Z1" s="90">
        <v>1</v>
      </c>
      <c r="AA1" s="90">
        <v>2</v>
      </c>
      <c r="AB1" s="90">
        <v>3</v>
      </c>
      <c r="AC1" s="8">
        <v>4</v>
      </c>
      <c r="AD1" s="8">
        <v>5</v>
      </c>
      <c r="AE1" s="8">
        <v>6</v>
      </c>
      <c r="AF1" s="8">
        <v>7</v>
      </c>
      <c r="AG1" s="8">
        <v>8</v>
      </c>
      <c r="AH1" s="8">
        <v>9</v>
      </c>
      <c r="AI1" s="8">
        <v>10</v>
      </c>
      <c r="AJ1" s="8">
        <v>11</v>
      </c>
      <c r="AK1" s="8">
        <v>12</v>
      </c>
      <c r="AL1" s="8">
        <v>13</v>
      </c>
      <c r="AM1" s="8">
        <v>14</v>
      </c>
      <c r="AN1" s="8">
        <v>15</v>
      </c>
      <c r="AO1" s="8">
        <v>16</v>
      </c>
      <c r="AP1" s="8">
        <v>17</v>
      </c>
      <c r="AQ1" s="151">
        <v>18</v>
      </c>
      <c r="AR1" s="8"/>
      <c r="AS1" s="8"/>
      <c r="AT1" s="8"/>
      <c r="AW1" s="8">
        <v>2</v>
      </c>
      <c r="AX1" s="8">
        <v>3</v>
      </c>
      <c r="AY1" s="8">
        <v>4</v>
      </c>
      <c r="AZ1" s="8">
        <v>5</v>
      </c>
      <c r="BA1" s="8">
        <v>6</v>
      </c>
      <c r="BB1" s="8">
        <v>7</v>
      </c>
      <c r="BC1" s="8">
        <v>8</v>
      </c>
      <c r="BD1" s="8">
        <v>9</v>
      </c>
      <c r="BE1" s="8">
        <v>10</v>
      </c>
      <c r="BF1" s="8">
        <v>11</v>
      </c>
      <c r="BG1" s="8">
        <v>12</v>
      </c>
      <c r="BH1" s="8">
        <v>13</v>
      </c>
      <c r="BI1" s="8">
        <v>14</v>
      </c>
      <c r="BJ1" s="8">
        <v>15</v>
      </c>
      <c r="BK1" s="8">
        <v>16</v>
      </c>
      <c r="BL1" s="8">
        <v>17</v>
      </c>
      <c r="BM1" s="8"/>
      <c r="BN1" s="8"/>
      <c r="BO1" s="8"/>
      <c r="BP1" s="16"/>
      <c r="BQ1" s="8">
        <v>2</v>
      </c>
      <c r="BR1" s="8">
        <v>3</v>
      </c>
      <c r="BS1" s="8">
        <v>4</v>
      </c>
      <c r="BT1" s="8">
        <v>5</v>
      </c>
      <c r="BU1" s="8">
        <v>6</v>
      </c>
      <c r="BV1" s="8">
        <v>7</v>
      </c>
      <c r="BW1" s="8">
        <v>8</v>
      </c>
      <c r="BX1" s="8">
        <v>9</v>
      </c>
      <c r="BY1" s="8">
        <v>10</v>
      </c>
      <c r="BZ1" s="8">
        <v>11</v>
      </c>
      <c r="CA1" s="8">
        <v>12</v>
      </c>
      <c r="CB1" s="8">
        <v>13</v>
      </c>
      <c r="CC1" s="8">
        <v>14</v>
      </c>
      <c r="CD1" s="8">
        <v>15</v>
      </c>
      <c r="CE1" s="8">
        <v>16</v>
      </c>
      <c r="CF1" s="8">
        <v>17</v>
      </c>
      <c r="CG1" s="8">
        <v>18</v>
      </c>
    </row>
    <row r="2" spans="1:109" ht="13" x14ac:dyDescent="0.15">
      <c r="C2" s="87"/>
      <c r="D2" s="87" t="s">
        <v>26</v>
      </c>
      <c r="E2" s="87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145"/>
      <c r="S2" s="8"/>
      <c r="T2" s="151"/>
      <c r="U2" s="8"/>
      <c r="V2" s="8"/>
      <c r="W2" s="8"/>
      <c r="Y2" s="8"/>
      <c r="Z2" s="87" t="s">
        <v>27</v>
      </c>
      <c r="AA2" s="8"/>
      <c r="AB2" s="87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/>
      <c r="AQ2" s="110"/>
      <c r="AR2"/>
      <c r="AS2"/>
      <c r="AT2"/>
      <c r="AW2" s="15" t="s">
        <v>26</v>
      </c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16"/>
      <c r="BQ2" s="14" t="s">
        <v>27</v>
      </c>
      <c r="CG2"/>
    </row>
    <row r="3" spans="1:109" ht="59.25" customHeight="1" x14ac:dyDescent="0.15">
      <c r="Y3" s="8"/>
      <c r="AW3" s="86" t="s">
        <v>36</v>
      </c>
      <c r="AX3" s="86" t="s">
        <v>73</v>
      </c>
      <c r="AY3" s="86" t="s">
        <v>38</v>
      </c>
      <c r="AZ3" s="86" t="s">
        <v>39</v>
      </c>
      <c r="BA3" s="86" t="s">
        <v>40</v>
      </c>
      <c r="BB3" s="86" t="s">
        <v>43</v>
      </c>
      <c r="BC3" s="86" t="s">
        <v>41</v>
      </c>
      <c r="BD3" s="86" t="s">
        <v>70</v>
      </c>
      <c r="BE3" s="86" t="s">
        <v>71</v>
      </c>
      <c r="BF3" s="86"/>
      <c r="BG3" s="86" t="s">
        <v>47</v>
      </c>
      <c r="BH3" s="86"/>
      <c r="BI3" s="86" t="s">
        <v>72</v>
      </c>
      <c r="BJ3" s="86" t="s">
        <v>42</v>
      </c>
      <c r="BK3" s="86" t="s">
        <v>53</v>
      </c>
      <c r="BL3" s="86" t="s">
        <v>54</v>
      </c>
      <c r="BM3" s="86" t="s">
        <v>57</v>
      </c>
      <c r="BN3" s="86" t="s">
        <v>58</v>
      </c>
      <c r="BO3" s="86" t="s">
        <v>59</v>
      </c>
      <c r="BP3" s="16"/>
      <c r="BQ3" s="86" t="s">
        <v>36</v>
      </c>
      <c r="BR3" s="86" t="s">
        <v>73</v>
      </c>
      <c r="BS3" s="86" t="s">
        <v>38</v>
      </c>
      <c r="BT3" s="86" t="s">
        <v>39</v>
      </c>
      <c r="BU3" s="86" t="s">
        <v>40</v>
      </c>
      <c r="BV3" s="86" t="s">
        <v>50</v>
      </c>
      <c r="BW3" s="86" t="s">
        <v>51</v>
      </c>
      <c r="BX3" s="86" t="s">
        <v>43</v>
      </c>
      <c r="BY3" s="86" t="s">
        <v>70</v>
      </c>
      <c r="BZ3" s="86" t="s">
        <v>71</v>
      </c>
      <c r="CA3" s="86"/>
      <c r="CB3" s="86" t="s">
        <v>47</v>
      </c>
      <c r="CC3" s="86"/>
      <c r="CD3" s="86" t="s">
        <v>72</v>
      </c>
      <c r="CE3" s="86" t="s">
        <v>42</v>
      </c>
      <c r="CF3" s="86" t="s">
        <v>53</v>
      </c>
      <c r="CG3" s="86" t="s">
        <v>54</v>
      </c>
      <c r="CH3" s="86" t="s">
        <v>57</v>
      </c>
      <c r="CI3" s="86" t="s">
        <v>58</v>
      </c>
      <c r="CJ3" s="86" t="s">
        <v>59</v>
      </c>
    </row>
    <row r="4" spans="1:109" ht="7.5" customHeight="1" x14ac:dyDescent="0.15">
      <c r="BP4" s="17"/>
      <c r="CF4" s="7"/>
      <c r="CG4" s="7"/>
    </row>
    <row r="5" spans="1:109" ht="11.25" customHeight="1" x14ac:dyDescent="0.15">
      <c r="A5" s="44" t="s">
        <v>33</v>
      </c>
      <c r="B5" s="49" t="s">
        <v>31</v>
      </c>
      <c r="C5" s="161">
        <v>51120160</v>
      </c>
      <c r="D5" s="161">
        <v>51120162</v>
      </c>
      <c r="E5" s="161">
        <v>51120164</v>
      </c>
      <c r="F5" s="161">
        <v>51120165</v>
      </c>
      <c r="G5" s="161">
        <v>51120166</v>
      </c>
      <c r="H5" s="161">
        <v>51120167</v>
      </c>
      <c r="I5" s="161">
        <v>51120161</v>
      </c>
      <c r="J5" s="161">
        <v>51220160</v>
      </c>
      <c r="K5" s="161">
        <v>51220161</v>
      </c>
      <c r="L5" s="161">
        <v>51220162</v>
      </c>
      <c r="M5" s="161"/>
      <c r="N5" s="161">
        <v>51220163</v>
      </c>
      <c r="O5" s="161"/>
      <c r="P5" s="161">
        <v>51220164</v>
      </c>
      <c r="Q5" s="161">
        <v>51220168</v>
      </c>
      <c r="R5" s="170">
        <v>51220169</v>
      </c>
      <c r="S5" s="161">
        <v>51120163</v>
      </c>
      <c r="T5" s="161">
        <v>51120160</v>
      </c>
      <c r="U5" s="161">
        <v>51220165</v>
      </c>
      <c r="V5" s="161">
        <v>51220167</v>
      </c>
      <c r="W5" s="161">
        <v>51220166</v>
      </c>
      <c r="X5" s="44" t="s">
        <v>33</v>
      </c>
      <c r="Y5" s="7" t="s">
        <v>31</v>
      </c>
      <c r="Z5" s="161">
        <v>51120160</v>
      </c>
      <c r="AA5" s="161">
        <v>51120162</v>
      </c>
      <c r="AB5" s="161">
        <v>51120164</v>
      </c>
      <c r="AC5" s="161">
        <v>51120165</v>
      </c>
      <c r="AD5" s="161">
        <v>51120166</v>
      </c>
      <c r="AE5" s="161">
        <v>51120167</v>
      </c>
      <c r="AF5" s="161">
        <v>51120168</v>
      </c>
      <c r="AG5" s="161">
        <v>51120169</v>
      </c>
      <c r="AH5" s="161">
        <v>51120161</v>
      </c>
      <c r="AI5" s="161">
        <v>51220161</v>
      </c>
      <c r="AJ5" s="161">
        <v>51220162</v>
      </c>
      <c r="AK5" s="161"/>
      <c r="AL5" s="161">
        <v>51220163</v>
      </c>
      <c r="AM5" s="161"/>
      <c r="AN5" s="161">
        <v>51220164</v>
      </c>
      <c r="AO5" s="161">
        <v>51220168</v>
      </c>
      <c r="AP5" s="161">
        <v>51120163</v>
      </c>
      <c r="AQ5" s="161">
        <v>51120160</v>
      </c>
      <c r="AR5" s="161">
        <v>51220165</v>
      </c>
      <c r="AS5" s="161">
        <v>51220167</v>
      </c>
      <c r="AT5" s="161">
        <v>51220166</v>
      </c>
      <c r="AU5" s="44" t="s">
        <v>33</v>
      </c>
      <c r="AV5" s="7" t="s">
        <v>31</v>
      </c>
      <c r="AW5" s="167">
        <f>D5</f>
        <v>51120162</v>
      </c>
      <c r="AX5" s="167">
        <f>E5</f>
        <v>51120164</v>
      </c>
      <c r="AY5" s="164">
        <f>F5</f>
        <v>51120165</v>
      </c>
      <c r="AZ5" s="167">
        <f>G5</f>
        <v>51120166</v>
      </c>
      <c r="BA5" s="164">
        <f>H5</f>
        <v>51120167</v>
      </c>
      <c r="BB5" s="164">
        <f t="shared" ref="BB5:BJ5" si="0">I5</f>
        <v>51120161</v>
      </c>
      <c r="BC5" s="167">
        <f t="shared" si="0"/>
        <v>51220160</v>
      </c>
      <c r="BD5" s="164">
        <f t="shared" si="0"/>
        <v>51220161</v>
      </c>
      <c r="BE5" s="167">
        <f t="shared" si="0"/>
        <v>51220162</v>
      </c>
      <c r="BF5" s="164">
        <f t="shared" si="0"/>
        <v>0</v>
      </c>
      <c r="BG5" s="167">
        <f t="shared" si="0"/>
        <v>51220163</v>
      </c>
      <c r="BH5" s="164">
        <f t="shared" si="0"/>
        <v>0</v>
      </c>
      <c r="BI5" s="167">
        <f t="shared" si="0"/>
        <v>51220164</v>
      </c>
      <c r="BJ5" s="164">
        <f t="shared" si="0"/>
        <v>51220168</v>
      </c>
      <c r="BK5" s="167">
        <f>S5</f>
        <v>51120163</v>
      </c>
      <c r="BL5" s="158">
        <f>T5</f>
        <v>51120160</v>
      </c>
      <c r="BM5" s="159">
        <f>U5</f>
        <v>51220165</v>
      </c>
      <c r="BN5" s="159">
        <f>V5</f>
        <v>51220167</v>
      </c>
      <c r="BO5" s="159">
        <f>W5</f>
        <v>51220166</v>
      </c>
      <c r="BP5" s="173"/>
      <c r="BQ5" s="167">
        <f>+AA5</f>
        <v>51120162</v>
      </c>
      <c r="BR5" s="167">
        <f t="shared" ref="BR5:CG5" si="1">+AB5</f>
        <v>51120164</v>
      </c>
      <c r="BS5" s="164">
        <f t="shared" si="1"/>
        <v>51120165</v>
      </c>
      <c r="BT5" s="167">
        <f t="shared" si="1"/>
        <v>51120166</v>
      </c>
      <c r="BU5" s="164">
        <f t="shared" si="1"/>
        <v>51120167</v>
      </c>
      <c r="BV5" s="167">
        <f t="shared" si="1"/>
        <v>51120168</v>
      </c>
      <c r="BW5" s="164">
        <f t="shared" si="1"/>
        <v>51120169</v>
      </c>
      <c r="BX5" s="164">
        <f t="shared" si="1"/>
        <v>51120161</v>
      </c>
      <c r="BY5" s="164">
        <f t="shared" si="1"/>
        <v>51220161</v>
      </c>
      <c r="BZ5" s="167">
        <f t="shared" si="1"/>
        <v>51220162</v>
      </c>
      <c r="CA5" s="164">
        <f t="shared" si="1"/>
        <v>0</v>
      </c>
      <c r="CB5" s="167">
        <f t="shared" si="1"/>
        <v>51220163</v>
      </c>
      <c r="CC5" s="164">
        <f t="shared" si="1"/>
        <v>0</v>
      </c>
      <c r="CD5" s="167">
        <f t="shared" si="1"/>
        <v>51220164</v>
      </c>
      <c r="CE5" s="164">
        <f t="shared" si="1"/>
        <v>51220168</v>
      </c>
      <c r="CF5" s="167">
        <f t="shared" si="1"/>
        <v>51120163</v>
      </c>
      <c r="CG5" s="158">
        <f t="shared" si="1"/>
        <v>51120160</v>
      </c>
      <c r="CH5" s="158">
        <f>+AR5</f>
        <v>51220165</v>
      </c>
      <c r="CI5" s="158">
        <f>+AS5</f>
        <v>51220167</v>
      </c>
      <c r="CJ5" s="158">
        <f>+AT5</f>
        <v>51220166</v>
      </c>
    </row>
    <row r="6" spans="1:109" x14ac:dyDescent="0.15">
      <c r="A6" s="44" t="s">
        <v>32</v>
      </c>
      <c r="B6" s="49" t="s">
        <v>32</v>
      </c>
      <c r="C6" s="162"/>
      <c r="D6" s="162"/>
      <c r="E6" s="162"/>
      <c r="F6" s="162"/>
      <c r="G6" s="162"/>
      <c r="H6" s="162"/>
      <c r="I6" s="162"/>
      <c r="J6" s="162"/>
      <c r="K6" s="162"/>
      <c r="L6" s="162"/>
      <c r="M6" s="162"/>
      <c r="N6" s="162"/>
      <c r="O6" s="162"/>
      <c r="P6" s="162"/>
      <c r="Q6" s="162"/>
      <c r="R6" s="171"/>
      <c r="S6" s="162"/>
      <c r="T6" s="162"/>
      <c r="U6" s="162"/>
      <c r="V6" s="162"/>
      <c r="W6" s="162"/>
      <c r="X6" s="44" t="s">
        <v>32</v>
      </c>
      <c r="Y6" s="7" t="s">
        <v>32</v>
      </c>
      <c r="Z6" s="162"/>
      <c r="AA6" s="162"/>
      <c r="AB6" s="162"/>
      <c r="AC6" s="162"/>
      <c r="AD6" s="162"/>
      <c r="AE6" s="162"/>
      <c r="AF6" s="162"/>
      <c r="AG6" s="162"/>
      <c r="AH6" s="162"/>
      <c r="AI6" s="162"/>
      <c r="AJ6" s="162"/>
      <c r="AK6" s="162"/>
      <c r="AL6" s="162"/>
      <c r="AM6" s="162"/>
      <c r="AN6" s="162"/>
      <c r="AO6" s="162"/>
      <c r="AP6" s="162"/>
      <c r="AQ6" s="162"/>
      <c r="AR6" s="162"/>
      <c r="AS6" s="162"/>
      <c r="AT6" s="162"/>
      <c r="AU6" s="44" t="s">
        <v>32</v>
      </c>
      <c r="AV6" s="7" t="s">
        <v>32</v>
      </c>
      <c r="AW6" s="168"/>
      <c r="AX6" s="168"/>
      <c r="AY6" s="165"/>
      <c r="AZ6" s="168"/>
      <c r="BA6" s="165"/>
      <c r="BB6" s="165"/>
      <c r="BC6" s="168"/>
      <c r="BD6" s="165"/>
      <c r="BE6" s="168"/>
      <c r="BF6" s="165"/>
      <c r="BG6" s="168"/>
      <c r="BH6" s="165"/>
      <c r="BI6" s="168"/>
      <c r="BJ6" s="165"/>
      <c r="BK6" s="168"/>
      <c r="BL6" s="159"/>
      <c r="BM6" s="159"/>
      <c r="BN6" s="159"/>
      <c r="BO6" s="159"/>
      <c r="BP6" s="173"/>
      <c r="BQ6" s="168"/>
      <c r="BR6" s="168"/>
      <c r="BS6" s="165"/>
      <c r="BT6" s="168"/>
      <c r="BU6" s="165"/>
      <c r="BV6" s="168"/>
      <c r="BW6" s="165"/>
      <c r="BX6" s="165"/>
      <c r="BY6" s="165"/>
      <c r="BZ6" s="168"/>
      <c r="CA6" s="165"/>
      <c r="CB6" s="168"/>
      <c r="CC6" s="165"/>
      <c r="CD6" s="168"/>
      <c r="CE6" s="165"/>
      <c r="CF6" s="168"/>
      <c r="CG6" s="159"/>
      <c r="CH6" s="159"/>
      <c r="CI6" s="159"/>
      <c r="CJ6" s="159"/>
    </row>
    <row r="7" spans="1:109" ht="33.75" customHeight="1" x14ac:dyDescent="0.15">
      <c r="C7" s="163"/>
      <c r="D7" s="163"/>
      <c r="E7" s="163"/>
      <c r="F7" s="163"/>
      <c r="G7" s="163"/>
      <c r="H7" s="163"/>
      <c r="I7" s="163"/>
      <c r="J7" s="163"/>
      <c r="K7" s="163"/>
      <c r="L7" s="163"/>
      <c r="M7" s="163"/>
      <c r="N7" s="163"/>
      <c r="O7" s="163"/>
      <c r="P7" s="163"/>
      <c r="Q7" s="163"/>
      <c r="R7" s="172"/>
      <c r="S7" s="163"/>
      <c r="T7" s="163"/>
      <c r="U7" s="163"/>
      <c r="V7" s="163"/>
      <c r="W7" s="163"/>
      <c r="Z7" s="163"/>
      <c r="AA7" s="163"/>
      <c r="AB7" s="163"/>
      <c r="AC7" s="163"/>
      <c r="AD7" s="163"/>
      <c r="AE7" s="163"/>
      <c r="AF7" s="163"/>
      <c r="AG7" s="163"/>
      <c r="AH7" s="163"/>
      <c r="AI7" s="163"/>
      <c r="AJ7" s="163"/>
      <c r="AK7" s="163"/>
      <c r="AL7" s="163"/>
      <c r="AM7" s="163"/>
      <c r="AN7" s="163"/>
      <c r="AO7" s="163"/>
      <c r="AP7" s="163"/>
      <c r="AQ7" s="163"/>
      <c r="AR7" s="163"/>
      <c r="AS7" s="163"/>
      <c r="AT7" s="163"/>
      <c r="AW7" s="169"/>
      <c r="AX7" s="169"/>
      <c r="AY7" s="166"/>
      <c r="AZ7" s="169"/>
      <c r="BA7" s="166"/>
      <c r="BB7" s="166"/>
      <c r="BC7" s="169"/>
      <c r="BD7" s="166"/>
      <c r="BE7" s="169"/>
      <c r="BF7" s="166"/>
      <c r="BG7" s="169"/>
      <c r="BH7" s="166"/>
      <c r="BI7" s="169"/>
      <c r="BJ7" s="166"/>
      <c r="BK7" s="169"/>
      <c r="BL7" s="160"/>
      <c r="BM7" s="159"/>
      <c r="BN7" s="159"/>
      <c r="BO7" s="159"/>
      <c r="BP7" s="173"/>
      <c r="BQ7" s="169"/>
      <c r="BR7" s="169"/>
      <c r="BS7" s="166"/>
      <c r="BT7" s="169"/>
      <c r="BU7" s="166"/>
      <c r="BV7" s="169"/>
      <c r="BW7" s="166"/>
      <c r="BX7" s="166"/>
      <c r="BY7" s="166"/>
      <c r="BZ7" s="169"/>
      <c r="CA7" s="166"/>
      <c r="CB7" s="169"/>
      <c r="CC7" s="166"/>
      <c r="CD7" s="169"/>
      <c r="CE7" s="166"/>
      <c r="CF7" s="169"/>
      <c r="CG7" s="160"/>
      <c r="CH7" s="160"/>
      <c r="CI7" s="160"/>
      <c r="CJ7" s="160"/>
    </row>
    <row r="8" spans="1:109" ht="73" thickBot="1" x14ac:dyDescent="0.2">
      <c r="C8" s="88" t="s">
        <v>68</v>
      </c>
      <c r="D8" s="88" t="s">
        <v>36</v>
      </c>
      <c r="E8" s="88" t="s">
        <v>69</v>
      </c>
      <c r="F8" s="86" t="s">
        <v>38</v>
      </c>
      <c r="G8" s="86" t="s">
        <v>39</v>
      </c>
      <c r="H8" s="86" t="s">
        <v>40</v>
      </c>
      <c r="I8" s="86" t="s">
        <v>43</v>
      </c>
      <c r="J8" s="86" t="s">
        <v>41</v>
      </c>
      <c r="K8" s="86" t="s">
        <v>70</v>
      </c>
      <c r="L8" s="86" t="s">
        <v>71</v>
      </c>
      <c r="M8" s="86"/>
      <c r="N8" s="86" t="s">
        <v>47</v>
      </c>
      <c r="O8" s="86"/>
      <c r="P8" s="86" t="s">
        <v>72</v>
      </c>
      <c r="Q8" s="86" t="s">
        <v>42</v>
      </c>
      <c r="R8" s="146" t="s">
        <v>78</v>
      </c>
      <c r="S8" s="86" t="s">
        <v>53</v>
      </c>
      <c r="T8" s="152" t="s">
        <v>54</v>
      </c>
      <c r="U8" s="86" t="s">
        <v>57</v>
      </c>
      <c r="V8" s="86" t="s">
        <v>58</v>
      </c>
      <c r="W8" s="86" t="s">
        <v>59</v>
      </c>
      <c r="Z8" s="88" t="s">
        <v>68</v>
      </c>
      <c r="AA8" s="86" t="s">
        <v>36</v>
      </c>
      <c r="AB8" s="88" t="s">
        <v>69</v>
      </c>
      <c r="AC8" s="86" t="s">
        <v>38</v>
      </c>
      <c r="AD8" s="86" t="s">
        <v>39</v>
      </c>
      <c r="AE8" s="86" t="s">
        <v>40</v>
      </c>
      <c r="AF8" s="86" t="s">
        <v>50</v>
      </c>
      <c r="AG8" s="86" t="s">
        <v>51</v>
      </c>
      <c r="AH8" s="86" t="s">
        <v>43</v>
      </c>
      <c r="AI8" s="86" t="s">
        <v>70</v>
      </c>
      <c r="AJ8" s="86" t="s">
        <v>71</v>
      </c>
      <c r="AK8" s="86"/>
      <c r="AL8" s="86" t="s">
        <v>47</v>
      </c>
      <c r="AM8" s="86"/>
      <c r="AN8" s="86" t="s">
        <v>72</v>
      </c>
      <c r="AO8" s="86" t="s">
        <v>42</v>
      </c>
      <c r="AP8" s="86" t="s">
        <v>53</v>
      </c>
      <c r="AQ8" s="152" t="s">
        <v>54</v>
      </c>
      <c r="AR8" s="86" t="s">
        <v>57</v>
      </c>
      <c r="AS8" s="86" t="s">
        <v>58</v>
      </c>
      <c r="AT8" s="86" t="s">
        <v>59</v>
      </c>
      <c r="BP8" s="17"/>
    </row>
    <row r="9" spans="1:109" x14ac:dyDescent="0.15">
      <c r="A9" s="44">
        <f t="shared" ref="A9:A14" si="2">B9*$C$60</f>
        <v>39</v>
      </c>
      <c r="B9" s="50">
        <v>50</v>
      </c>
      <c r="C9" s="121">
        <v>0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6">
        <v>0</v>
      </c>
      <c r="M9" s="9"/>
      <c r="N9" s="9">
        <v>0</v>
      </c>
      <c r="O9" s="9"/>
      <c r="P9" s="96">
        <v>0</v>
      </c>
      <c r="Q9" s="96">
        <v>0</v>
      </c>
      <c r="R9" s="148">
        <v>0</v>
      </c>
      <c r="S9" s="9">
        <v>0</v>
      </c>
      <c r="T9" s="153">
        <v>0</v>
      </c>
      <c r="U9" s="96">
        <v>0</v>
      </c>
      <c r="V9" s="96">
        <v>0</v>
      </c>
      <c r="W9" s="102">
        <v>0</v>
      </c>
      <c r="X9" s="44">
        <f>A9</f>
        <v>39</v>
      </c>
      <c r="Y9" s="1">
        <f>B9</f>
        <v>50</v>
      </c>
      <c r="Z9" s="121">
        <v>0</v>
      </c>
      <c r="AA9" s="9">
        <v>0</v>
      </c>
      <c r="AB9" s="9">
        <v>0</v>
      </c>
      <c r="AC9" s="9">
        <v>0</v>
      </c>
      <c r="AD9" s="9">
        <v>0</v>
      </c>
      <c r="AE9" s="9">
        <v>0</v>
      </c>
      <c r="AF9" s="9">
        <v>0</v>
      </c>
      <c r="AG9" s="9">
        <v>0</v>
      </c>
      <c r="AH9" s="9">
        <v>0</v>
      </c>
      <c r="AI9" s="9">
        <v>0</v>
      </c>
      <c r="AJ9" s="9">
        <v>0</v>
      </c>
      <c r="AK9" s="9"/>
      <c r="AL9" s="9">
        <v>0</v>
      </c>
      <c r="AM9" s="9"/>
      <c r="AN9" s="9">
        <v>0</v>
      </c>
      <c r="AO9" s="9">
        <v>0</v>
      </c>
      <c r="AP9" s="9">
        <v>0</v>
      </c>
      <c r="AQ9" s="9">
        <v>0</v>
      </c>
      <c r="AR9" s="9">
        <v>0</v>
      </c>
      <c r="AS9" s="9">
        <v>0</v>
      </c>
      <c r="AT9" s="102">
        <v>0</v>
      </c>
      <c r="AU9" s="44">
        <f>A9</f>
        <v>39</v>
      </c>
      <c r="AV9" s="1">
        <f>B9</f>
        <v>50</v>
      </c>
      <c r="BP9" s="17"/>
    </row>
    <row r="10" spans="1:109" x14ac:dyDescent="0.15">
      <c r="A10" s="44">
        <f t="shared" si="2"/>
        <v>42.9</v>
      </c>
      <c r="B10" s="50">
        <f t="shared" ref="B10:B53" si="3">B9+5</f>
        <v>55</v>
      </c>
      <c r="C10" s="122">
        <v>1.3448750000000001E-2</v>
      </c>
      <c r="D10" s="10">
        <v>1.3448750000000001E-2</v>
      </c>
      <c r="E10" s="10">
        <v>1.3448750000000001E-2</v>
      </c>
      <c r="F10" s="10">
        <v>1.3448750000000001E-2</v>
      </c>
      <c r="G10" s="10">
        <v>1.3448750000000001E-2</v>
      </c>
      <c r="H10" s="10">
        <v>1.3448750000000001E-2</v>
      </c>
      <c r="I10" s="10">
        <v>1.3365E-2</v>
      </c>
      <c r="J10" s="10">
        <v>1.3448750000000001E-2</v>
      </c>
      <c r="K10" s="10">
        <v>1.3448750000000001E-2</v>
      </c>
      <c r="L10" s="91">
        <v>1.3448750000000001E-2</v>
      </c>
      <c r="M10" s="10"/>
      <c r="N10" s="10">
        <v>1.3448750000000001E-2</v>
      </c>
      <c r="O10" s="10"/>
      <c r="P10" s="91">
        <v>1.3448750000000001E-2</v>
      </c>
      <c r="Q10" s="91">
        <v>1.3448750000000001E-2</v>
      </c>
      <c r="R10" s="149">
        <v>1.3448750000000001E-2</v>
      </c>
      <c r="S10" s="10">
        <v>1.3448750000000001E-2</v>
      </c>
      <c r="T10" s="82">
        <v>1.3448750000000001E-2</v>
      </c>
      <c r="U10" s="91">
        <v>1.3448750000000001E-2</v>
      </c>
      <c r="V10" s="91">
        <v>1.3448750000000001E-2</v>
      </c>
      <c r="W10" s="103">
        <v>1.3448750000000001E-2</v>
      </c>
      <c r="X10" s="44">
        <f t="shared" ref="X10:X53" si="4">A10</f>
        <v>42.9</v>
      </c>
      <c r="Y10" s="1">
        <f t="shared" ref="Y10:Y53" si="5">B10</f>
        <v>55</v>
      </c>
      <c r="Z10" s="122">
        <v>1.3837500000000001E-2</v>
      </c>
      <c r="AA10" s="10">
        <v>1.3837500000000001E-2</v>
      </c>
      <c r="AB10" s="10">
        <v>1.3837500000000001E-2</v>
      </c>
      <c r="AC10" s="10">
        <v>1.3837500000000001E-2</v>
      </c>
      <c r="AD10" s="10">
        <v>1.3837500000000001E-2</v>
      </c>
      <c r="AE10" s="10">
        <v>1.3837500000000001E-2</v>
      </c>
      <c r="AF10" s="10">
        <v>1.3837500000000001E-2</v>
      </c>
      <c r="AG10" s="10">
        <v>1.3837500000000001E-2</v>
      </c>
      <c r="AH10" s="10">
        <v>1.3761249999999999E-2</v>
      </c>
      <c r="AI10" s="10">
        <v>1.3837500000000001E-2</v>
      </c>
      <c r="AJ10" s="10">
        <v>1.3837500000000001E-2</v>
      </c>
      <c r="AK10" s="10"/>
      <c r="AL10" s="10">
        <v>1.3837500000000001E-2</v>
      </c>
      <c r="AM10" s="10"/>
      <c r="AN10" s="10">
        <v>1.3837500000000001E-2</v>
      </c>
      <c r="AO10" s="10">
        <v>1.3837500000000001E-2</v>
      </c>
      <c r="AP10" s="10">
        <v>1.3837500000000001E-2</v>
      </c>
      <c r="AQ10" s="10">
        <v>1.3837500000000001E-2</v>
      </c>
      <c r="AR10" s="10">
        <v>1.3837500000000001E-2</v>
      </c>
      <c r="AS10" s="10">
        <v>1.3837500000000001E-2</v>
      </c>
      <c r="AT10" s="103">
        <v>1.3837500000000001E-2</v>
      </c>
      <c r="AU10" s="44">
        <f t="shared" ref="AU10:AU53" si="6">A10</f>
        <v>42.9</v>
      </c>
      <c r="AV10" s="1">
        <f t="shared" ref="AV10:AV53" si="7">B10</f>
        <v>55</v>
      </c>
      <c r="BP10" s="17"/>
    </row>
    <row r="11" spans="1:109" x14ac:dyDescent="0.15">
      <c r="A11" s="44">
        <f t="shared" si="2"/>
        <v>46.800000000000004</v>
      </c>
      <c r="B11" s="50">
        <f t="shared" si="3"/>
        <v>60</v>
      </c>
      <c r="C11" s="123">
        <v>2.8187500000000001E-2</v>
      </c>
      <c r="D11" s="13">
        <v>2.8187500000000001E-2</v>
      </c>
      <c r="E11" s="13">
        <v>2.8187500000000001E-2</v>
      </c>
      <c r="F11" s="13">
        <v>2.8187500000000001E-2</v>
      </c>
      <c r="G11" s="13">
        <v>2.8187500000000001E-2</v>
      </c>
      <c r="H11" s="13">
        <v>2.8187500000000001E-2</v>
      </c>
      <c r="I11" s="13">
        <v>2.8028750000000002E-2</v>
      </c>
      <c r="J11" s="13">
        <v>2.8188749999999999E-2</v>
      </c>
      <c r="K11" s="13">
        <v>2.8187500000000001E-2</v>
      </c>
      <c r="L11" s="92">
        <v>2.8187500000000001E-2</v>
      </c>
      <c r="M11" s="13"/>
      <c r="N11" s="13">
        <v>2.8187500000000001E-2</v>
      </c>
      <c r="O11" s="13"/>
      <c r="P11" s="92">
        <v>2.8187500000000001E-2</v>
      </c>
      <c r="Q11" s="92">
        <v>2.8187500000000001E-2</v>
      </c>
      <c r="R11" s="149">
        <v>2.8187500000000001E-2</v>
      </c>
      <c r="S11" s="13">
        <v>2.8187500000000001E-2</v>
      </c>
      <c r="T11" s="13">
        <v>2.8187500000000001E-2</v>
      </c>
      <c r="U11" s="92">
        <v>2.8187500000000001E-2</v>
      </c>
      <c r="V11" s="92">
        <v>2.8187500000000001E-2</v>
      </c>
      <c r="W11" s="104">
        <v>2.8187500000000001E-2</v>
      </c>
      <c r="X11" s="44">
        <f t="shared" si="4"/>
        <v>46.800000000000004</v>
      </c>
      <c r="Y11" s="1">
        <f t="shared" si="5"/>
        <v>60</v>
      </c>
      <c r="Z11" s="123">
        <v>2.8898750000000001E-2</v>
      </c>
      <c r="AA11" s="13">
        <v>2.8898750000000001E-2</v>
      </c>
      <c r="AB11" s="13">
        <v>2.8898750000000001E-2</v>
      </c>
      <c r="AC11" s="13">
        <v>2.8898750000000001E-2</v>
      </c>
      <c r="AD11" s="13">
        <v>2.8898750000000001E-2</v>
      </c>
      <c r="AE11" s="13">
        <v>2.8898750000000001E-2</v>
      </c>
      <c r="AF11" s="13">
        <v>2.8899999999999999E-2</v>
      </c>
      <c r="AG11" s="13">
        <v>2.8899999999999999E-2</v>
      </c>
      <c r="AH11" s="13">
        <v>2.8768749999999999E-2</v>
      </c>
      <c r="AI11" s="13">
        <v>2.8898750000000001E-2</v>
      </c>
      <c r="AJ11" s="13">
        <v>2.8898750000000001E-2</v>
      </c>
      <c r="AK11" s="13"/>
      <c r="AL11" s="13">
        <v>2.8898750000000001E-2</v>
      </c>
      <c r="AM11" s="13"/>
      <c r="AN11" s="13">
        <v>2.8898750000000001E-2</v>
      </c>
      <c r="AO11" s="13">
        <v>2.8898750000000001E-2</v>
      </c>
      <c r="AP11" s="13">
        <v>2.8898750000000001E-2</v>
      </c>
      <c r="AQ11" s="13">
        <v>2.8898750000000001E-2</v>
      </c>
      <c r="AR11" s="13">
        <v>2.8898750000000001E-2</v>
      </c>
      <c r="AS11" s="13">
        <v>2.8898750000000001E-2</v>
      </c>
      <c r="AT11" s="104">
        <v>2.8898750000000001E-2</v>
      </c>
      <c r="AU11" s="44">
        <f t="shared" si="6"/>
        <v>46.800000000000004</v>
      </c>
      <c r="AV11" s="12">
        <f t="shared" si="7"/>
        <v>60</v>
      </c>
      <c r="AW11" s="76">
        <f t="shared" ref="AW11:AW44" si="8">+($C11-D11)/$C11</f>
        <v>0</v>
      </c>
      <c r="AX11" s="76">
        <f t="shared" ref="AX11:AX44" si="9">+($C11-E11)/$C11</f>
        <v>0</v>
      </c>
      <c r="AY11" s="76">
        <f t="shared" ref="AY11:AY44" si="10">+($C11-F11)/$C11</f>
        <v>0</v>
      </c>
      <c r="AZ11" s="76">
        <f t="shared" ref="AZ11:AZ44" si="11">+($C11-G11)/$C11</f>
        <v>0</v>
      </c>
      <c r="BA11" s="76">
        <f t="shared" ref="BA11:BA44" si="12">+($C11-H11)/$C11</f>
        <v>0</v>
      </c>
      <c r="BB11" s="76">
        <f t="shared" ref="BB11:BJ11" si="13">+($C11-I11)/$C11</f>
        <v>5.631929046563163E-3</v>
      </c>
      <c r="BC11" s="76">
        <f t="shared" si="13"/>
        <v>-4.4345898004355856E-5</v>
      </c>
      <c r="BD11" s="76">
        <f t="shared" si="13"/>
        <v>0</v>
      </c>
      <c r="BE11" s="76">
        <f t="shared" si="13"/>
        <v>0</v>
      </c>
      <c r="BF11" s="76"/>
      <c r="BG11" s="76">
        <f t="shared" si="13"/>
        <v>0</v>
      </c>
      <c r="BH11" s="76"/>
      <c r="BI11" s="76">
        <f t="shared" si="13"/>
        <v>0</v>
      </c>
      <c r="BJ11" s="76">
        <f t="shared" si="13"/>
        <v>0</v>
      </c>
      <c r="BK11" s="76">
        <f t="shared" ref="BK11:BK44" si="14">+($C11-S11)/$C11</f>
        <v>0</v>
      </c>
      <c r="BL11" s="76">
        <f t="shared" ref="BL11:BL43" si="15">+($C11-T11)/$C11</f>
        <v>0</v>
      </c>
      <c r="BM11" s="76">
        <f t="shared" ref="BM11:BM44" si="16">+($C11-U11)/$C11</f>
        <v>0</v>
      </c>
      <c r="BN11" s="76">
        <f t="shared" ref="BN11:BN44" si="17">+($C11-V11)/$C11</f>
        <v>0</v>
      </c>
      <c r="BO11" s="76">
        <f t="shared" ref="BO11:BO44" si="18">+($C11-W11)/$C11</f>
        <v>0</v>
      </c>
      <c r="BP11" s="84"/>
      <c r="BQ11" s="76">
        <f>+($Z11-AA11)/$Z11</f>
        <v>0</v>
      </c>
      <c r="BR11" s="76">
        <f t="shared" ref="BR11:CG11" si="19">+($Z11-AB11)/$Z11</f>
        <v>0</v>
      </c>
      <c r="BS11" s="76">
        <f t="shared" si="19"/>
        <v>0</v>
      </c>
      <c r="BT11" s="76">
        <f t="shared" si="19"/>
        <v>0</v>
      </c>
      <c r="BU11" s="76">
        <f t="shared" si="19"/>
        <v>0</v>
      </c>
      <c r="BV11" s="76">
        <f t="shared" si="19"/>
        <v>-4.3254466023540141E-5</v>
      </c>
      <c r="BW11" s="76">
        <f t="shared" si="19"/>
        <v>-4.3254466023540141E-5</v>
      </c>
      <c r="BX11" s="76">
        <f t="shared" si="19"/>
        <v>4.498464466456218E-3</v>
      </c>
      <c r="BY11" s="76">
        <f t="shared" si="19"/>
        <v>0</v>
      </c>
      <c r="BZ11" s="76">
        <f t="shared" si="19"/>
        <v>0</v>
      </c>
      <c r="CA11" s="76"/>
      <c r="CB11" s="76">
        <f t="shared" si="19"/>
        <v>0</v>
      </c>
      <c r="CC11" s="76"/>
      <c r="CD11" s="76">
        <f t="shared" si="19"/>
        <v>0</v>
      </c>
      <c r="CE11" s="76">
        <f t="shared" si="19"/>
        <v>0</v>
      </c>
      <c r="CF11" s="76">
        <f t="shared" si="19"/>
        <v>0</v>
      </c>
      <c r="CG11" s="76">
        <f t="shared" si="19"/>
        <v>0</v>
      </c>
      <c r="CH11" s="76">
        <f t="shared" ref="CH11:CH44" si="20">+($Z11-AR11)/$Z11</f>
        <v>0</v>
      </c>
      <c r="CI11" s="76">
        <f t="shared" ref="CI11:CI44" si="21">+($Z11-AS11)/$Z11</f>
        <v>0</v>
      </c>
      <c r="CJ11" s="76">
        <f>+($Z11-AT11)/$Z11</f>
        <v>0</v>
      </c>
    </row>
    <row r="12" spans="1:109" x14ac:dyDescent="0.15">
      <c r="A12" s="44">
        <f t="shared" si="2"/>
        <v>50.7</v>
      </c>
      <c r="B12" s="50">
        <f t="shared" si="3"/>
        <v>65</v>
      </c>
      <c r="C12" s="122">
        <v>3.9651249999999999E-2</v>
      </c>
      <c r="D12" s="10">
        <v>3.9651249999999999E-2</v>
      </c>
      <c r="E12" s="10">
        <v>3.9651249999999999E-2</v>
      </c>
      <c r="F12" s="10">
        <v>3.9641250000000003E-2</v>
      </c>
      <c r="G12" s="10">
        <v>3.9660000000000001E-2</v>
      </c>
      <c r="H12" s="10">
        <v>3.9660000000000001E-2</v>
      </c>
      <c r="I12" s="10">
        <v>3.9425000000000002E-2</v>
      </c>
      <c r="J12" s="10">
        <v>3.9651249999999999E-2</v>
      </c>
      <c r="K12" s="10">
        <v>3.9651249999999999E-2</v>
      </c>
      <c r="L12" s="91">
        <v>3.9651249999999999E-2</v>
      </c>
      <c r="M12" s="10"/>
      <c r="N12" s="10">
        <v>3.9651249999999999E-2</v>
      </c>
      <c r="O12" s="10"/>
      <c r="P12" s="91">
        <v>3.9651249999999999E-2</v>
      </c>
      <c r="Q12" s="91">
        <v>3.9641250000000003E-2</v>
      </c>
      <c r="R12" s="149">
        <v>3.9641250000000003E-2</v>
      </c>
      <c r="S12" s="10">
        <v>3.9651249999999999E-2</v>
      </c>
      <c r="T12" s="82">
        <v>3.9651249999999999E-2</v>
      </c>
      <c r="U12" s="91">
        <v>3.9651249999999999E-2</v>
      </c>
      <c r="V12" s="91">
        <v>3.9651249999999999E-2</v>
      </c>
      <c r="W12" s="103">
        <v>3.9651249999999999E-2</v>
      </c>
      <c r="X12" s="44">
        <f t="shared" si="4"/>
        <v>50.7</v>
      </c>
      <c r="Y12" s="1">
        <f t="shared" si="5"/>
        <v>65</v>
      </c>
      <c r="Z12" s="122">
        <v>4.0614999999999998E-2</v>
      </c>
      <c r="AA12" s="10">
        <v>4.0614999999999998E-2</v>
      </c>
      <c r="AB12" s="10">
        <v>4.0614999999999998E-2</v>
      </c>
      <c r="AC12" s="10">
        <v>4.061E-2</v>
      </c>
      <c r="AD12" s="10">
        <v>4.0636249999999999E-2</v>
      </c>
      <c r="AE12" s="10">
        <v>4.0636249999999999E-2</v>
      </c>
      <c r="AF12" s="10">
        <v>4.0614999999999998E-2</v>
      </c>
      <c r="AG12" s="10">
        <v>4.0614999999999998E-2</v>
      </c>
      <c r="AH12" s="10">
        <v>4.0441249999999998E-2</v>
      </c>
      <c r="AI12" s="10">
        <v>4.0614999999999998E-2</v>
      </c>
      <c r="AJ12" s="10">
        <v>4.0614999999999998E-2</v>
      </c>
      <c r="AK12" s="10"/>
      <c r="AL12" s="10">
        <v>4.0614999999999998E-2</v>
      </c>
      <c r="AM12" s="10"/>
      <c r="AN12" s="10">
        <v>4.0614999999999998E-2</v>
      </c>
      <c r="AO12" s="10">
        <v>4.0614999999999998E-2</v>
      </c>
      <c r="AP12" s="10">
        <v>4.0614999999999998E-2</v>
      </c>
      <c r="AQ12" s="10">
        <v>4.0614999999999998E-2</v>
      </c>
      <c r="AR12" s="10">
        <v>4.0614999999999998E-2</v>
      </c>
      <c r="AS12" s="10">
        <v>4.0614999999999998E-2</v>
      </c>
      <c r="AT12" s="103">
        <v>4.0614999999999998E-2</v>
      </c>
      <c r="AU12" s="44">
        <f t="shared" si="6"/>
        <v>50.7</v>
      </c>
      <c r="AV12" s="1">
        <f t="shared" si="7"/>
        <v>65</v>
      </c>
      <c r="AW12" s="77">
        <f t="shared" si="8"/>
        <v>0</v>
      </c>
      <c r="AX12" s="77">
        <f t="shared" si="9"/>
        <v>0</v>
      </c>
      <c r="AY12" s="77">
        <f t="shared" si="10"/>
        <v>2.5219885880006614E-4</v>
      </c>
      <c r="AZ12" s="77">
        <f t="shared" si="11"/>
        <v>-2.2067400145018914E-4</v>
      </c>
      <c r="BA12" s="77">
        <f t="shared" si="12"/>
        <v>-2.2067400145018914E-4</v>
      </c>
      <c r="BB12" s="77">
        <f t="shared" ref="BB12:BB38" si="22">+($C12-I12)/$C12</f>
        <v>5.7059991803536407E-3</v>
      </c>
      <c r="BC12" s="77">
        <f t="shared" ref="BC12:BC38" si="23">+($C12-J12)/$C12</f>
        <v>0</v>
      </c>
      <c r="BD12" s="77">
        <f t="shared" ref="BD12:BD38" si="24">+($C12-K12)/$C12</f>
        <v>0</v>
      </c>
      <c r="BE12" s="77">
        <f t="shared" ref="BE12:BE38" si="25">+($C12-L12)/$C12</f>
        <v>0</v>
      </c>
      <c r="BF12" s="77"/>
      <c r="BG12" s="77">
        <f t="shared" ref="BG12:BG38" si="26">+($C12-N12)/$C12</f>
        <v>0</v>
      </c>
      <c r="BH12" s="77"/>
      <c r="BI12" s="77">
        <f>+($C12-P12)/$C12</f>
        <v>0</v>
      </c>
      <c r="BJ12" s="77">
        <f t="shared" ref="BJ12:BJ38" si="27">+($C12-Q12)/$C12</f>
        <v>2.5219885880006614E-4</v>
      </c>
      <c r="BK12" s="79">
        <f t="shared" si="14"/>
        <v>0</v>
      </c>
      <c r="BL12" s="79">
        <f t="shared" si="15"/>
        <v>0</v>
      </c>
      <c r="BM12" s="79">
        <f t="shared" si="16"/>
        <v>0</v>
      </c>
      <c r="BN12" s="79">
        <f t="shared" si="17"/>
        <v>0</v>
      </c>
      <c r="BO12" s="79">
        <f t="shared" si="18"/>
        <v>0</v>
      </c>
      <c r="BP12" s="85"/>
      <c r="BQ12" s="77">
        <f t="shared" ref="BQ12:BQ38" si="28">+($Z12-AA12)/$Z12</f>
        <v>0</v>
      </c>
      <c r="BR12" s="77">
        <f t="shared" ref="BR12:BR38" si="29">+($Z12-AB12)/$Z12</f>
        <v>0</v>
      </c>
      <c r="BS12" s="77">
        <f t="shared" ref="BS12:BS38" si="30">+($Z12-AC12)/$Z12</f>
        <v>1.2310722639414162E-4</v>
      </c>
      <c r="BT12" s="77">
        <f t="shared" ref="BT12:BT38" si="31">+($Z12-AD12)/$Z12</f>
        <v>-5.2320571217531547E-4</v>
      </c>
      <c r="BU12" s="77">
        <f t="shared" ref="BU12:BU38" si="32">+($Z12-AE12)/$Z12</f>
        <v>-5.2320571217531547E-4</v>
      </c>
      <c r="BV12" s="77">
        <f t="shared" ref="BV12:BV38" si="33">+($Z12-AF12)/$Z12</f>
        <v>0</v>
      </c>
      <c r="BW12" s="77">
        <f t="shared" ref="BW12:BW38" si="34">+($Z12-AG12)/$Z12</f>
        <v>0</v>
      </c>
      <c r="BX12" s="77">
        <f t="shared" ref="BX12:BX38" si="35">+($Z12-AH12)/$Z12</f>
        <v>4.2779761171980873E-3</v>
      </c>
      <c r="BY12" s="77">
        <f t="shared" ref="BY12:BY38" si="36">+($Z12-AI12)/$Z12</f>
        <v>0</v>
      </c>
      <c r="BZ12" s="77">
        <f t="shared" ref="BZ12:BZ38" si="37">+($Z12-AJ12)/$Z12</f>
        <v>0</v>
      </c>
      <c r="CA12" s="77"/>
      <c r="CB12" s="77">
        <f t="shared" ref="CB12:CB38" si="38">+($Z12-AL12)/$Z12</f>
        <v>0</v>
      </c>
      <c r="CC12" s="77"/>
      <c r="CD12" s="77">
        <f t="shared" ref="CD12:CD38" si="39">+($Z12-AN12)/$Z12</f>
        <v>0</v>
      </c>
      <c r="CE12" s="77">
        <f t="shared" ref="CE12:CG38" si="40">+($Z12-AO12)/$Z12</f>
        <v>0</v>
      </c>
      <c r="CF12" s="77">
        <f t="shared" si="40"/>
        <v>0</v>
      </c>
      <c r="CG12" s="77">
        <f t="shared" si="40"/>
        <v>0</v>
      </c>
      <c r="CH12" s="77">
        <f t="shared" si="20"/>
        <v>0</v>
      </c>
      <c r="CI12" s="77">
        <f t="shared" si="21"/>
        <v>0</v>
      </c>
      <c r="CJ12" s="77">
        <f t="shared" ref="CJ12:CJ44" si="41">+($Z12-AT12)/$Z12</f>
        <v>0</v>
      </c>
    </row>
    <row r="13" spans="1:109" x14ac:dyDescent="0.15">
      <c r="A13" s="44">
        <f t="shared" si="2"/>
        <v>54.6</v>
      </c>
      <c r="B13" s="50">
        <f t="shared" si="3"/>
        <v>70</v>
      </c>
      <c r="C13" s="122">
        <v>4.8586249999999997E-2</v>
      </c>
      <c r="D13" s="10">
        <v>4.8586249999999997E-2</v>
      </c>
      <c r="E13" s="10">
        <v>4.8586249999999997E-2</v>
      </c>
      <c r="F13" s="10">
        <v>4.8448749999999999E-2</v>
      </c>
      <c r="G13" s="10">
        <v>4.8587499999999999E-2</v>
      </c>
      <c r="H13" s="10">
        <v>4.8587499999999999E-2</v>
      </c>
      <c r="I13" s="10">
        <v>4.8281249999999998E-2</v>
      </c>
      <c r="J13" s="10">
        <v>4.8572499999999998E-2</v>
      </c>
      <c r="K13" s="10">
        <v>4.8586249999999997E-2</v>
      </c>
      <c r="L13" s="91">
        <v>4.8586249999999997E-2</v>
      </c>
      <c r="M13" s="10"/>
      <c r="N13" s="10">
        <v>4.8586249999999997E-2</v>
      </c>
      <c r="O13" s="10"/>
      <c r="P13" s="91">
        <v>4.8586249999999997E-2</v>
      </c>
      <c r="Q13" s="91">
        <v>4.8448749999999999E-2</v>
      </c>
      <c r="R13" s="149">
        <v>4.8448749999999999E-2</v>
      </c>
      <c r="S13" s="10">
        <v>4.8586249999999997E-2</v>
      </c>
      <c r="T13" s="82">
        <v>4.8586249999999997E-2</v>
      </c>
      <c r="U13" s="91">
        <v>4.8586249999999997E-2</v>
      </c>
      <c r="V13" s="91">
        <v>4.8586249999999997E-2</v>
      </c>
      <c r="W13" s="103">
        <v>4.8575E-2</v>
      </c>
      <c r="X13" s="44">
        <f t="shared" si="4"/>
        <v>54.6</v>
      </c>
      <c r="Y13" s="1">
        <f t="shared" si="5"/>
        <v>70</v>
      </c>
      <c r="Z13" s="122">
        <v>4.9819374999999999E-2</v>
      </c>
      <c r="AA13" s="10">
        <v>4.9819374999999999E-2</v>
      </c>
      <c r="AB13" s="10">
        <v>4.9819374999999999E-2</v>
      </c>
      <c r="AC13" s="10">
        <v>4.9693750000000002E-2</v>
      </c>
      <c r="AD13" s="10">
        <v>4.9808749999999999E-2</v>
      </c>
      <c r="AE13" s="10">
        <v>4.9808749999999999E-2</v>
      </c>
      <c r="AF13" s="10">
        <v>4.9827499999999997E-2</v>
      </c>
      <c r="AG13" s="10">
        <v>4.9827499999999997E-2</v>
      </c>
      <c r="AH13" s="10">
        <v>4.954625E-2</v>
      </c>
      <c r="AI13" s="10">
        <v>4.9819374999999999E-2</v>
      </c>
      <c r="AJ13" s="10">
        <v>4.9819374999999999E-2</v>
      </c>
      <c r="AK13" s="10"/>
      <c r="AL13" s="10">
        <v>4.9819374999999999E-2</v>
      </c>
      <c r="AM13" s="10"/>
      <c r="AN13" s="10">
        <v>4.9819374999999999E-2</v>
      </c>
      <c r="AO13" s="10">
        <v>4.9696249999999997E-2</v>
      </c>
      <c r="AP13" s="10">
        <v>4.9819374999999999E-2</v>
      </c>
      <c r="AQ13" s="10">
        <v>4.9819374999999999E-2</v>
      </c>
      <c r="AR13" s="10">
        <v>4.9819374999999999E-2</v>
      </c>
      <c r="AS13" s="10">
        <v>4.9819374999999999E-2</v>
      </c>
      <c r="AT13" s="103">
        <v>4.9806250000000003E-2</v>
      </c>
      <c r="AU13" s="44">
        <f t="shared" si="6"/>
        <v>54.6</v>
      </c>
      <c r="AV13" s="1">
        <f t="shared" si="7"/>
        <v>70</v>
      </c>
      <c r="AW13" s="77">
        <f t="shared" si="8"/>
        <v>0</v>
      </c>
      <c r="AX13" s="77">
        <f t="shared" si="9"/>
        <v>0</v>
      </c>
      <c r="AY13" s="77">
        <f t="shared" si="10"/>
        <v>2.8300187810337027E-3</v>
      </c>
      <c r="AZ13" s="77">
        <f t="shared" si="11"/>
        <v>-2.5727443463968719E-5</v>
      </c>
      <c r="BA13" s="77">
        <f t="shared" si="12"/>
        <v>-2.5727443463968719E-5</v>
      </c>
      <c r="BB13" s="77">
        <f t="shared" si="22"/>
        <v>6.2774962052020832E-3</v>
      </c>
      <c r="BC13" s="77">
        <f t="shared" si="23"/>
        <v>2.830018781033703E-4</v>
      </c>
      <c r="BD13" s="77">
        <f t="shared" si="24"/>
        <v>0</v>
      </c>
      <c r="BE13" s="77">
        <f t="shared" si="25"/>
        <v>0</v>
      </c>
      <c r="BF13" s="77"/>
      <c r="BG13" s="77">
        <f t="shared" si="26"/>
        <v>0</v>
      </c>
      <c r="BH13" s="77"/>
      <c r="BI13" s="77">
        <f>+($C13-P13)/$C13</f>
        <v>0</v>
      </c>
      <c r="BJ13" s="77">
        <f t="shared" si="27"/>
        <v>2.8300187810337027E-3</v>
      </c>
      <c r="BK13" s="79">
        <f t="shared" si="14"/>
        <v>0</v>
      </c>
      <c r="BL13" s="79">
        <f t="shared" si="15"/>
        <v>0</v>
      </c>
      <c r="BM13" s="79">
        <f t="shared" si="16"/>
        <v>0</v>
      </c>
      <c r="BN13" s="79">
        <f t="shared" si="17"/>
        <v>0</v>
      </c>
      <c r="BO13" s="79">
        <f t="shared" si="18"/>
        <v>2.3154699117543284E-4</v>
      </c>
      <c r="BP13" s="85"/>
      <c r="BQ13" s="77">
        <f t="shared" si="28"/>
        <v>0</v>
      </c>
      <c r="BR13" s="77">
        <f t="shared" si="29"/>
        <v>0</v>
      </c>
      <c r="BS13" s="77">
        <f t="shared" si="30"/>
        <v>2.5216093136454895E-3</v>
      </c>
      <c r="BT13" s="77">
        <f t="shared" si="31"/>
        <v>2.1327043946256285E-4</v>
      </c>
      <c r="BU13" s="77">
        <f t="shared" si="32"/>
        <v>2.1327043946256285E-4</v>
      </c>
      <c r="BV13" s="77">
        <f t="shared" si="33"/>
        <v>-1.630891595889695E-4</v>
      </c>
      <c r="BW13" s="77">
        <f t="shared" si="34"/>
        <v>-1.630891595889695E-4</v>
      </c>
      <c r="BX13" s="77">
        <f t="shared" si="35"/>
        <v>5.4823048261845734E-3</v>
      </c>
      <c r="BY13" s="77">
        <f t="shared" si="36"/>
        <v>0</v>
      </c>
      <c r="BZ13" s="77">
        <f t="shared" si="37"/>
        <v>0</v>
      </c>
      <c r="CA13" s="77"/>
      <c r="CB13" s="77">
        <f t="shared" si="38"/>
        <v>0</v>
      </c>
      <c r="CC13" s="77"/>
      <c r="CD13" s="77">
        <f t="shared" si="39"/>
        <v>0</v>
      </c>
      <c r="CE13" s="77">
        <f t="shared" si="40"/>
        <v>2.4714280337720354E-3</v>
      </c>
      <c r="CF13" s="77">
        <f t="shared" si="40"/>
        <v>0</v>
      </c>
      <c r="CG13" s="77">
        <f t="shared" si="40"/>
        <v>0</v>
      </c>
      <c r="CH13" s="77">
        <f t="shared" si="20"/>
        <v>0</v>
      </c>
      <c r="CI13" s="77">
        <f t="shared" si="21"/>
        <v>0</v>
      </c>
      <c r="CJ13" s="77">
        <f t="shared" si="41"/>
        <v>2.6345171933601696E-4</v>
      </c>
    </row>
    <row r="14" spans="1:109" s="49" customFormat="1" x14ac:dyDescent="0.15">
      <c r="A14" s="81">
        <f t="shared" si="2"/>
        <v>58.5</v>
      </c>
      <c r="B14" s="50">
        <f>B13+5</f>
        <v>75</v>
      </c>
      <c r="C14" s="124">
        <v>5.5777500000000001E-2</v>
      </c>
      <c r="D14" s="82">
        <v>5.5777500000000001E-2</v>
      </c>
      <c r="E14" s="82">
        <v>5.5777500000000001E-2</v>
      </c>
      <c r="F14" s="82">
        <v>5.5093749999999997E-2</v>
      </c>
      <c r="G14" s="82">
        <v>5.5951250000000001E-2</v>
      </c>
      <c r="H14" s="82">
        <v>5.5951250000000001E-2</v>
      </c>
      <c r="I14" s="82">
        <v>5.5258750000000002E-2</v>
      </c>
      <c r="J14" s="82">
        <v>5.5841874999999999E-2</v>
      </c>
      <c r="K14" s="82">
        <v>5.5777500000000001E-2</v>
      </c>
      <c r="L14" s="93">
        <v>5.5777500000000001E-2</v>
      </c>
      <c r="M14" s="82"/>
      <c r="N14" s="82">
        <v>5.5777500000000001E-2</v>
      </c>
      <c r="O14" s="82"/>
      <c r="P14" s="93">
        <v>5.5777500000000001E-2</v>
      </c>
      <c r="Q14" s="93">
        <v>5.5124375000000003E-2</v>
      </c>
      <c r="R14" s="149">
        <v>5.5124375000000003E-2</v>
      </c>
      <c r="S14" s="82">
        <v>5.5777500000000001E-2</v>
      </c>
      <c r="T14" s="82">
        <v>5.5777500000000001E-2</v>
      </c>
      <c r="U14" s="93">
        <v>5.5777500000000001E-2</v>
      </c>
      <c r="V14" s="93">
        <v>5.5777500000000001E-2</v>
      </c>
      <c r="W14" s="105">
        <v>5.5741249999999999E-2</v>
      </c>
      <c r="X14" s="81">
        <f t="shared" si="4"/>
        <v>58.5</v>
      </c>
      <c r="Y14" s="50">
        <f t="shared" si="5"/>
        <v>75</v>
      </c>
      <c r="Z14" s="124">
        <v>5.7113125000000001E-2</v>
      </c>
      <c r="AA14" s="82">
        <v>5.7113125000000001E-2</v>
      </c>
      <c r="AB14" s="82">
        <v>5.7113125000000001E-2</v>
      </c>
      <c r="AC14" s="82">
        <v>5.6506250000000001E-2</v>
      </c>
      <c r="AD14" s="82">
        <v>5.7175625000000001E-2</v>
      </c>
      <c r="AE14" s="82">
        <v>5.7175625000000001E-2</v>
      </c>
      <c r="AF14" s="82">
        <v>5.719875E-2</v>
      </c>
      <c r="AG14" s="82">
        <v>5.719875E-2</v>
      </c>
      <c r="AH14" s="82">
        <v>5.6604374999999998E-2</v>
      </c>
      <c r="AI14" s="82">
        <v>5.7113125000000001E-2</v>
      </c>
      <c r="AJ14" s="82">
        <v>5.7113125000000001E-2</v>
      </c>
      <c r="AK14" s="82"/>
      <c r="AL14" s="82">
        <v>5.7113125000000001E-2</v>
      </c>
      <c r="AM14" s="82"/>
      <c r="AN14" s="82">
        <v>5.7113125000000001E-2</v>
      </c>
      <c r="AO14" s="82">
        <v>5.6524999999999999E-2</v>
      </c>
      <c r="AP14" s="82">
        <v>5.7113125000000001E-2</v>
      </c>
      <c r="AQ14" s="82">
        <v>5.7113125000000001E-2</v>
      </c>
      <c r="AR14" s="82">
        <v>5.7113125000000001E-2</v>
      </c>
      <c r="AS14" s="82">
        <v>5.7113125000000001E-2</v>
      </c>
      <c r="AT14" s="105">
        <v>5.7064375000000001E-2</v>
      </c>
      <c r="AU14" s="81">
        <f t="shared" si="6"/>
        <v>58.5</v>
      </c>
      <c r="AV14" s="50">
        <f t="shared" si="7"/>
        <v>75</v>
      </c>
      <c r="AW14" s="79">
        <f t="shared" si="8"/>
        <v>0</v>
      </c>
      <c r="AX14" s="79">
        <f t="shared" si="9"/>
        <v>0</v>
      </c>
      <c r="AY14" s="79">
        <f t="shared" si="10"/>
        <v>1.2258527183900386E-2</v>
      </c>
      <c r="AZ14" s="79">
        <f t="shared" si="11"/>
        <v>-3.1150553538613294E-3</v>
      </c>
      <c r="BA14" s="79">
        <f t="shared" si="12"/>
        <v>-3.1150553538613294E-3</v>
      </c>
      <c r="BB14" s="79">
        <f t="shared" si="22"/>
        <v>9.3003451212406146E-3</v>
      </c>
      <c r="BC14" s="79">
        <f t="shared" si="23"/>
        <v>-1.1541392138406789E-3</v>
      </c>
      <c r="BD14" s="79">
        <f t="shared" si="24"/>
        <v>0</v>
      </c>
      <c r="BE14" s="79">
        <f t="shared" si="25"/>
        <v>0</v>
      </c>
      <c r="BF14" s="79"/>
      <c r="BG14" s="79">
        <f t="shared" si="26"/>
        <v>0</v>
      </c>
      <c r="BH14" s="79"/>
      <c r="BI14" s="79">
        <f>+($C14-P14)/$C14</f>
        <v>0</v>
      </c>
      <c r="BJ14" s="79">
        <f t="shared" si="27"/>
        <v>1.17094706646945E-2</v>
      </c>
      <c r="BK14" s="79">
        <f t="shared" si="14"/>
        <v>0</v>
      </c>
      <c r="BL14" s="79">
        <f t="shared" si="15"/>
        <v>0</v>
      </c>
      <c r="BM14" s="79">
        <f t="shared" si="16"/>
        <v>0</v>
      </c>
      <c r="BN14" s="79">
        <f t="shared" si="17"/>
        <v>0</v>
      </c>
      <c r="BO14" s="79">
        <f t="shared" si="18"/>
        <v>6.4990363497828974E-4</v>
      </c>
      <c r="BP14" s="85"/>
      <c r="BQ14" s="79">
        <f t="shared" si="28"/>
        <v>0</v>
      </c>
      <c r="BR14" s="79">
        <f t="shared" si="29"/>
        <v>0</v>
      </c>
      <c r="BS14" s="79">
        <f t="shared" si="30"/>
        <v>1.0625841258029565E-2</v>
      </c>
      <c r="BT14" s="79">
        <f t="shared" si="31"/>
        <v>-1.0943193880565991E-3</v>
      </c>
      <c r="BU14" s="79">
        <f t="shared" si="32"/>
        <v>-1.0943193880565991E-3</v>
      </c>
      <c r="BV14" s="79">
        <f t="shared" si="33"/>
        <v>-1.4992175616375203E-3</v>
      </c>
      <c r="BW14" s="79">
        <f t="shared" si="34"/>
        <v>-1.4992175616375203E-3</v>
      </c>
      <c r="BX14" s="79">
        <f t="shared" si="35"/>
        <v>8.9077598187807493E-3</v>
      </c>
      <c r="BY14" s="79">
        <f t="shared" si="36"/>
        <v>0</v>
      </c>
      <c r="BZ14" s="79">
        <f t="shared" si="37"/>
        <v>0</v>
      </c>
      <c r="CA14" s="79"/>
      <c r="CB14" s="79">
        <f t="shared" si="38"/>
        <v>0</v>
      </c>
      <c r="CC14" s="79"/>
      <c r="CD14" s="79">
        <f t="shared" si="39"/>
        <v>0</v>
      </c>
      <c r="CE14" s="79">
        <f t="shared" si="40"/>
        <v>1.0297545441612621E-2</v>
      </c>
      <c r="CF14" s="79">
        <f t="shared" si="40"/>
        <v>0</v>
      </c>
      <c r="CG14" s="79">
        <f t="shared" si="40"/>
        <v>0</v>
      </c>
      <c r="CH14" s="79">
        <f t="shared" si="20"/>
        <v>0</v>
      </c>
      <c r="CI14" s="79">
        <f t="shared" si="21"/>
        <v>0</v>
      </c>
      <c r="CJ14" s="79">
        <f t="shared" si="41"/>
        <v>8.5356912268414983E-4</v>
      </c>
    </row>
    <row r="15" spans="1:109" s="48" customFormat="1" x14ac:dyDescent="0.15">
      <c r="A15" s="80">
        <v>60</v>
      </c>
      <c r="B15" s="155">
        <f>A15/$C$60</f>
        <v>76.92307692307692</v>
      </c>
      <c r="C15" s="144">
        <f>(C16-C14)/($A$16-$A$14)*($A$15-$A$14)+C14</f>
        <v>5.7931346153846153E-2</v>
      </c>
      <c r="D15" s="82">
        <f t="shared" ref="D15:W15" si="42">(D16-D14)/($A$16-$A$14)*($A$15-$A$14)+D14</f>
        <v>5.7931346153846153E-2</v>
      </c>
      <c r="E15" s="82">
        <f t="shared" si="42"/>
        <v>5.7931346153846153E-2</v>
      </c>
      <c r="F15" s="82">
        <f t="shared" si="42"/>
        <v>5.6562019230769228E-2</v>
      </c>
      <c r="G15" s="82">
        <f t="shared" si="42"/>
        <v>5.7993317307692305E-2</v>
      </c>
      <c r="H15" s="82">
        <f t="shared" si="42"/>
        <v>5.7993317307692305E-2</v>
      </c>
      <c r="I15" s="82">
        <f t="shared" si="42"/>
        <v>5.716932692307692E-2</v>
      </c>
      <c r="J15" s="82">
        <f t="shared" si="42"/>
        <v>5.7900048076923075E-2</v>
      </c>
      <c r="K15" s="82">
        <f t="shared" si="42"/>
        <v>5.7931346153846153E-2</v>
      </c>
      <c r="L15" s="82">
        <f t="shared" si="42"/>
        <v>5.7931346153846153E-2</v>
      </c>
      <c r="M15" s="82"/>
      <c r="N15" s="82">
        <f t="shared" si="42"/>
        <v>5.7930865384615379E-2</v>
      </c>
      <c r="O15" s="82"/>
      <c r="P15" s="82">
        <f t="shared" si="42"/>
        <v>5.7931346153846153E-2</v>
      </c>
      <c r="Q15" s="93">
        <f t="shared" si="42"/>
        <v>5.6588557692307688E-2</v>
      </c>
      <c r="R15" s="149">
        <f t="shared" si="42"/>
        <v>5.6588557692307688E-2</v>
      </c>
      <c r="S15" s="93">
        <f t="shared" si="42"/>
        <v>5.7931346153846153E-2</v>
      </c>
      <c r="T15" s="93">
        <f t="shared" si="42"/>
        <v>5.7931346153846153E-2</v>
      </c>
      <c r="U15" s="93">
        <f t="shared" si="42"/>
        <v>5.7931346153846153E-2</v>
      </c>
      <c r="V15" s="93">
        <f t="shared" si="42"/>
        <v>5.7930865384615379E-2</v>
      </c>
      <c r="W15" s="105">
        <f t="shared" si="42"/>
        <v>5.7804230769230767E-2</v>
      </c>
      <c r="X15" s="80">
        <f t="shared" si="4"/>
        <v>60</v>
      </c>
      <c r="Y15" s="155">
        <f t="shared" si="5"/>
        <v>76.92307692307692</v>
      </c>
      <c r="Z15" s="144">
        <f t="shared" ref="Z15:AJ15" si="43">(Z16-Z14)/($X$16-$X$14)*($X$15-$X$14)+Z14</f>
        <v>5.9235721153846149E-2</v>
      </c>
      <c r="AA15" s="82">
        <f t="shared" si="43"/>
        <v>5.9235721153846149E-2</v>
      </c>
      <c r="AB15" s="82">
        <f t="shared" si="43"/>
        <v>5.9235721153846149E-2</v>
      </c>
      <c r="AC15" s="82">
        <f t="shared" si="43"/>
        <v>5.8019951923076921E-2</v>
      </c>
      <c r="AD15" s="82">
        <f t="shared" si="43"/>
        <v>5.9327307692307693E-2</v>
      </c>
      <c r="AE15" s="82">
        <f t="shared" si="43"/>
        <v>5.9327307692307693E-2</v>
      </c>
      <c r="AF15" s="82">
        <f t="shared" si="43"/>
        <v>5.9373749999999996E-2</v>
      </c>
      <c r="AG15" s="82">
        <f t="shared" si="43"/>
        <v>5.9373749999999996E-2</v>
      </c>
      <c r="AH15" s="82">
        <f t="shared" si="43"/>
        <v>5.8546442307692306E-2</v>
      </c>
      <c r="AI15" s="82">
        <f t="shared" si="43"/>
        <v>5.9233798076923076E-2</v>
      </c>
      <c r="AJ15" s="82">
        <f t="shared" si="43"/>
        <v>5.9233798076923076E-2</v>
      </c>
      <c r="AK15" s="82"/>
      <c r="AL15" s="82">
        <f>(AL16-AL14)/($X$16-$X$14)*($X$15-$X$14)+AL14</f>
        <v>5.9234759615384616E-2</v>
      </c>
      <c r="AM15" s="93"/>
      <c r="AN15" s="93">
        <f t="shared" ref="AN15:AT15" si="44">(AN16-AN14)/($X$16-$X$14)*($X$15-$X$14)+AN14</f>
        <v>5.9233798076923076E-2</v>
      </c>
      <c r="AO15" s="93">
        <f t="shared" si="44"/>
        <v>5.8041346153846152E-2</v>
      </c>
      <c r="AP15" s="93">
        <f t="shared" si="44"/>
        <v>5.9235721153846149E-2</v>
      </c>
      <c r="AQ15" s="93">
        <f t="shared" si="44"/>
        <v>5.9235721153846149E-2</v>
      </c>
      <c r="AR15" s="93">
        <f t="shared" si="44"/>
        <v>5.9235721153846149E-2</v>
      </c>
      <c r="AS15" s="93">
        <f t="shared" si="44"/>
        <v>5.9233798076923076E-2</v>
      </c>
      <c r="AT15" s="105">
        <f t="shared" si="44"/>
        <v>5.9102115384615385E-2</v>
      </c>
      <c r="AU15" s="80">
        <f t="shared" si="6"/>
        <v>60</v>
      </c>
      <c r="AV15" s="155">
        <f t="shared" si="7"/>
        <v>76.92307692307692</v>
      </c>
      <c r="AW15" s="78">
        <f t="shared" si="8"/>
        <v>0</v>
      </c>
      <c r="AX15" s="78">
        <f t="shared" si="9"/>
        <v>0</v>
      </c>
      <c r="AY15" s="78">
        <f t="shared" si="10"/>
        <v>2.3637063765797071E-2</v>
      </c>
      <c r="AZ15" s="78">
        <f t="shared" si="11"/>
        <v>-1.0697344004673656E-3</v>
      </c>
      <c r="BA15" s="78">
        <f t="shared" si="12"/>
        <v>-1.0697344004673656E-3</v>
      </c>
      <c r="BB15" s="78">
        <f t="shared" si="22"/>
        <v>1.3153832620177101E-2</v>
      </c>
      <c r="BC15" s="78">
        <f t="shared" si="23"/>
        <v>5.4026151645019456E-4</v>
      </c>
      <c r="BD15" s="78">
        <f t="shared" si="24"/>
        <v>0</v>
      </c>
      <c r="BE15" s="78">
        <f t="shared" si="25"/>
        <v>0</v>
      </c>
      <c r="BF15" s="78"/>
      <c r="BG15" s="78">
        <f t="shared" si="26"/>
        <v>8.2989480254211028E-6</v>
      </c>
      <c r="BH15" s="78"/>
      <c r="BI15" s="78">
        <f t="shared" ref="BI15:BI44" si="45">+($C15-P15)/$C15</f>
        <v>0</v>
      </c>
      <c r="BJ15" s="78">
        <f t="shared" si="27"/>
        <v>2.3178961834797875E-2</v>
      </c>
      <c r="BK15" s="98">
        <f t="shared" si="14"/>
        <v>0</v>
      </c>
      <c r="BL15" s="98">
        <f t="shared" si="15"/>
        <v>0</v>
      </c>
      <c r="BM15" s="98">
        <f t="shared" si="16"/>
        <v>0</v>
      </c>
      <c r="BN15" s="98">
        <f t="shared" si="17"/>
        <v>8.2989480254211028E-6</v>
      </c>
      <c r="BO15" s="98">
        <f t="shared" si="18"/>
        <v>2.1942418579021031E-3</v>
      </c>
      <c r="BP15" s="85"/>
      <c r="BQ15" s="78">
        <f t="shared" si="28"/>
        <v>0</v>
      </c>
      <c r="BR15" s="78">
        <f t="shared" si="29"/>
        <v>0</v>
      </c>
      <c r="BS15" s="78">
        <f t="shared" si="30"/>
        <v>2.0524258118030683E-2</v>
      </c>
      <c r="BT15" s="78">
        <f t="shared" si="31"/>
        <v>-1.5461369706916649E-3</v>
      </c>
      <c r="BU15" s="78">
        <f t="shared" si="32"/>
        <v>-1.5461369706916649E-3</v>
      </c>
      <c r="BV15" s="78">
        <f t="shared" si="33"/>
        <v>-2.3301623322076262E-3</v>
      </c>
      <c r="BW15" s="78">
        <f t="shared" si="34"/>
        <v>-2.3301623322076262E-3</v>
      </c>
      <c r="BX15" s="78">
        <f t="shared" si="35"/>
        <v>1.1636202492811018E-2</v>
      </c>
      <c r="BY15" s="78">
        <f t="shared" si="36"/>
        <v>3.2464818282171121E-5</v>
      </c>
      <c r="BZ15" s="78">
        <f t="shared" si="37"/>
        <v>3.2464818282171121E-5</v>
      </c>
      <c r="CA15" s="78"/>
      <c r="CB15" s="78">
        <f t="shared" si="38"/>
        <v>1.623240914102699E-5</v>
      </c>
      <c r="CC15" s="78"/>
      <c r="CD15" s="78">
        <f t="shared" si="39"/>
        <v>3.2464818282171121E-5</v>
      </c>
      <c r="CE15" s="78">
        <f>+($Z15-AO15)/$Z15</f>
        <v>2.0163087014640781E-2</v>
      </c>
      <c r="CF15" s="78">
        <f>+($Z15-AP15)/$Z15</f>
        <v>0</v>
      </c>
      <c r="CG15" s="78">
        <f>+($Z15-AQ15)/$Z15</f>
        <v>0</v>
      </c>
      <c r="CH15" s="78">
        <f t="shared" si="20"/>
        <v>0</v>
      </c>
      <c r="CI15" s="78">
        <f t="shared" si="21"/>
        <v>3.2464818282171121E-5</v>
      </c>
      <c r="CJ15" s="78">
        <f t="shared" si="41"/>
        <v>2.2554932501583865E-3</v>
      </c>
      <c r="CK15" s="49"/>
      <c r="CL15" s="49"/>
      <c r="CM15" s="49"/>
      <c r="CN15" s="49"/>
      <c r="CO15" s="49"/>
      <c r="CP15" s="49"/>
      <c r="CQ15" s="49"/>
      <c r="CR15" s="49"/>
      <c r="CS15" s="49"/>
      <c r="CT15" s="49"/>
      <c r="CU15" s="49"/>
      <c r="CV15" s="49"/>
      <c r="CW15" s="49"/>
      <c r="CX15" s="49"/>
      <c r="CY15" s="49"/>
      <c r="CZ15" s="49"/>
      <c r="DA15" s="49"/>
      <c r="DB15" s="49"/>
      <c r="DC15" s="49"/>
      <c r="DD15" s="49"/>
      <c r="DE15" s="49"/>
    </row>
    <row r="16" spans="1:109" x14ac:dyDescent="0.15">
      <c r="A16" s="44">
        <f t="shared" ref="A16:A21" si="46">B16*$C$60</f>
        <v>62.400000000000006</v>
      </c>
      <c r="B16" s="50">
        <f>B14+5</f>
        <v>80</v>
      </c>
      <c r="C16" s="122">
        <v>6.1377500000000002E-2</v>
      </c>
      <c r="D16" s="10">
        <v>6.1377500000000002E-2</v>
      </c>
      <c r="E16" s="10">
        <v>6.1377500000000002E-2</v>
      </c>
      <c r="F16" s="10">
        <v>5.8911249999999998E-2</v>
      </c>
      <c r="G16" s="10">
        <v>6.1260624999999999E-2</v>
      </c>
      <c r="H16" s="10">
        <v>6.1260624999999999E-2</v>
      </c>
      <c r="I16" s="10">
        <v>6.0226250000000002E-2</v>
      </c>
      <c r="J16" s="10">
        <v>6.1193125000000001E-2</v>
      </c>
      <c r="K16" s="10">
        <v>6.1377500000000002E-2</v>
      </c>
      <c r="L16" s="91">
        <v>6.1377500000000002E-2</v>
      </c>
      <c r="M16" s="10"/>
      <c r="N16" s="10">
        <v>6.137625E-2</v>
      </c>
      <c r="O16" s="10"/>
      <c r="P16" s="91">
        <v>6.1377500000000002E-2</v>
      </c>
      <c r="Q16" s="91">
        <v>5.8931249999999998E-2</v>
      </c>
      <c r="R16" s="149">
        <v>5.8931249999999998E-2</v>
      </c>
      <c r="S16" s="10">
        <v>6.1377500000000002E-2</v>
      </c>
      <c r="T16" s="82">
        <v>6.1377500000000002E-2</v>
      </c>
      <c r="U16" s="91">
        <v>6.1377500000000002E-2</v>
      </c>
      <c r="V16" s="91">
        <v>6.137625E-2</v>
      </c>
      <c r="W16" s="103">
        <v>6.1105E-2</v>
      </c>
      <c r="X16" s="44">
        <f t="shared" si="4"/>
        <v>62.400000000000006</v>
      </c>
      <c r="Y16" s="1">
        <f t="shared" si="5"/>
        <v>80</v>
      </c>
      <c r="Z16" s="122">
        <v>6.2631875000000004E-2</v>
      </c>
      <c r="AA16" s="10">
        <v>6.2631875000000004E-2</v>
      </c>
      <c r="AB16" s="10">
        <v>6.2631875000000004E-2</v>
      </c>
      <c r="AC16" s="10">
        <v>6.0441874999999999E-2</v>
      </c>
      <c r="AD16" s="10">
        <v>6.2770000000000006E-2</v>
      </c>
      <c r="AE16" s="10">
        <v>6.2770000000000006E-2</v>
      </c>
      <c r="AF16" s="10">
        <v>6.285375E-2</v>
      </c>
      <c r="AG16" s="10">
        <v>6.285375E-2</v>
      </c>
      <c r="AH16" s="10">
        <v>6.165375E-2</v>
      </c>
      <c r="AI16" s="10">
        <v>6.2626874999999999E-2</v>
      </c>
      <c r="AJ16" s="10">
        <v>6.2626874999999999E-2</v>
      </c>
      <c r="AK16" s="10"/>
      <c r="AL16" s="10">
        <v>6.2629375000000001E-2</v>
      </c>
      <c r="AM16" s="10"/>
      <c r="AN16" s="10">
        <v>6.2626874999999999E-2</v>
      </c>
      <c r="AO16" s="10">
        <v>6.04675E-2</v>
      </c>
      <c r="AP16" s="10">
        <v>6.2631875000000004E-2</v>
      </c>
      <c r="AQ16" s="10">
        <v>6.2631875000000004E-2</v>
      </c>
      <c r="AR16" s="10">
        <v>6.2631875000000004E-2</v>
      </c>
      <c r="AS16" s="10">
        <v>6.2626874999999999E-2</v>
      </c>
      <c r="AT16" s="103">
        <v>6.2362500000000001E-2</v>
      </c>
      <c r="AU16" s="44">
        <f t="shared" si="6"/>
        <v>62.400000000000006</v>
      </c>
      <c r="AV16" s="1">
        <f t="shared" si="7"/>
        <v>80</v>
      </c>
      <c r="AW16" s="77">
        <f t="shared" si="8"/>
        <v>0</v>
      </c>
      <c r="AX16" s="77">
        <f t="shared" si="9"/>
        <v>0</v>
      </c>
      <c r="AY16" s="77">
        <f t="shared" si="10"/>
        <v>4.0181662661398769E-2</v>
      </c>
      <c r="AZ16" s="77">
        <f t="shared" si="11"/>
        <v>1.9041994216121932E-3</v>
      </c>
      <c r="BA16" s="77">
        <f t="shared" si="12"/>
        <v>1.9041994216121932E-3</v>
      </c>
      <c r="BB16" s="77">
        <f t="shared" si="22"/>
        <v>1.8756873447110089E-2</v>
      </c>
      <c r="BC16" s="77">
        <f t="shared" si="23"/>
        <v>3.0039509592277385E-3</v>
      </c>
      <c r="BD16" s="77">
        <f t="shared" si="24"/>
        <v>0</v>
      </c>
      <c r="BE16" s="77">
        <f t="shared" si="25"/>
        <v>0</v>
      </c>
      <c r="BF16" s="77"/>
      <c r="BG16" s="77">
        <f t="shared" si="26"/>
        <v>2.036576921512362E-5</v>
      </c>
      <c r="BH16" s="77"/>
      <c r="BI16" s="77">
        <f t="shared" si="45"/>
        <v>0</v>
      </c>
      <c r="BJ16" s="77">
        <f t="shared" si="27"/>
        <v>3.9855810353957133E-2</v>
      </c>
      <c r="BK16" s="79">
        <f t="shared" si="14"/>
        <v>0</v>
      </c>
      <c r="BL16" s="79">
        <f t="shared" si="15"/>
        <v>0</v>
      </c>
      <c r="BM16" s="79">
        <f t="shared" si="16"/>
        <v>0</v>
      </c>
      <c r="BN16" s="79">
        <f t="shared" si="17"/>
        <v>2.036576921512362E-5</v>
      </c>
      <c r="BO16" s="79">
        <f t="shared" si="18"/>
        <v>4.4397376888925403E-3</v>
      </c>
      <c r="BP16" s="85"/>
      <c r="BQ16" s="77">
        <f t="shared" si="28"/>
        <v>0</v>
      </c>
      <c r="BR16" s="77">
        <f t="shared" si="29"/>
        <v>0</v>
      </c>
      <c r="BS16" s="77">
        <f t="shared" si="30"/>
        <v>3.4966221273113801E-2</v>
      </c>
      <c r="BT16" s="77">
        <f t="shared" si="31"/>
        <v>-2.2053467184241699E-3</v>
      </c>
      <c r="BU16" s="77">
        <f t="shared" si="32"/>
        <v>-2.2053467184241699E-3</v>
      </c>
      <c r="BV16" s="77">
        <f t="shared" si="33"/>
        <v>-3.5425252716767041E-3</v>
      </c>
      <c r="BW16" s="77">
        <f t="shared" si="34"/>
        <v>-3.5425252716767041E-3</v>
      </c>
      <c r="BX16" s="77">
        <f t="shared" si="35"/>
        <v>1.561704802865958E-2</v>
      </c>
      <c r="BY16" s="77">
        <f t="shared" si="36"/>
        <v>7.9831555418147715E-5</v>
      </c>
      <c r="BZ16" s="77">
        <f t="shared" si="37"/>
        <v>7.9831555418147715E-5</v>
      </c>
      <c r="CA16" s="77"/>
      <c r="CB16" s="77">
        <f t="shared" si="38"/>
        <v>3.9915777709073857E-5</v>
      </c>
      <c r="CC16" s="77"/>
      <c r="CD16" s="77">
        <f t="shared" si="39"/>
        <v>7.9831555418147715E-5</v>
      </c>
      <c r="CE16" s="77">
        <f t="shared" si="40"/>
        <v>3.455708455159618E-2</v>
      </c>
      <c r="CF16" s="77">
        <f t="shared" si="40"/>
        <v>0</v>
      </c>
      <c r="CG16" s="77">
        <f t="shared" si="40"/>
        <v>0</v>
      </c>
      <c r="CH16" s="77">
        <f t="shared" si="20"/>
        <v>0</v>
      </c>
      <c r="CI16" s="77">
        <f t="shared" si="21"/>
        <v>7.9831555418147715E-5</v>
      </c>
      <c r="CJ16" s="77">
        <f t="shared" si="41"/>
        <v>4.3009250481484424E-3</v>
      </c>
    </row>
    <row r="17" spans="1:109" x14ac:dyDescent="0.15">
      <c r="A17" s="44">
        <f t="shared" si="46"/>
        <v>66.3</v>
      </c>
      <c r="B17" s="50">
        <f t="shared" si="3"/>
        <v>85</v>
      </c>
      <c r="C17" s="123">
        <v>6.7223124999999995E-2</v>
      </c>
      <c r="D17" s="13">
        <v>6.7223124999999995E-2</v>
      </c>
      <c r="E17" s="13">
        <v>6.7221875E-2</v>
      </c>
      <c r="F17" s="13">
        <v>6.094625E-2</v>
      </c>
      <c r="G17" s="13">
        <v>6.6790000000000002E-2</v>
      </c>
      <c r="H17" s="13">
        <v>6.6790000000000002E-2</v>
      </c>
      <c r="I17" s="13">
        <v>6.4938124999999999E-2</v>
      </c>
      <c r="J17" s="13">
        <v>6.6799374999999994E-2</v>
      </c>
      <c r="K17" s="13">
        <v>6.7213124999999999E-2</v>
      </c>
      <c r="L17" s="92">
        <v>6.7203125000000002E-2</v>
      </c>
      <c r="M17" s="13"/>
      <c r="N17" s="13">
        <v>6.7209375000000002E-2</v>
      </c>
      <c r="O17" s="13"/>
      <c r="P17" s="92">
        <v>6.7203125000000002E-2</v>
      </c>
      <c r="Q17" s="92">
        <v>6.0905000000000001E-2</v>
      </c>
      <c r="R17" s="149">
        <v>6.0905000000000001E-2</v>
      </c>
      <c r="S17" s="13">
        <v>6.7221875E-2</v>
      </c>
      <c r="T17" s="13">
        <v>6.7223124999999995E-2</v>
      </c>
      <c r="U17" s="92">
        <v>6.7223124999999995E-2</v>
      </c>
      <c r="V17" s="92">
        <v>6.7209375000000002E-2</v>
      </c>
      <c r="W17" s="104">
        <v>6.6006250000000002E-2</v>
      </c>
      <c r="X17" s="44">
        <f t="shared" si="4"/>
        <v>66.3</v>
      </c>
      <c r="Y17" s="12">
        <f t="shared" si="5"/>
        <v>85</v>
      </c>
      <c r="Z17" s="123">
        <v>6.8573124999999999E-2</v>
      </c>
      <c r="AA17" s="13">
        <v>6.8573124999999999E-2</v>
      </c>
      <c r="AB17" s="13">
        <v>6.8573124999999999E-2</v>
      </c>
      <c r="AC17" s="13">
        <v>6.2514374999999997E-2</v>
      </c>
      <c r="AD17" s="13">
        <v>6.8326250000000005E-2</v>
      </c>
      <c r="AE17" s="13">
        <v>6.8326250000000005E-2</v>
      </c>
      <c r="AF17" s="13">
        <v>6.8250000000000005E-2</v>
      </c>
      <c r="AG17" s="13">
        <v>6.8250000000000005E-2</v>
      </c>
      <c r="AH17" s="13">
        <v>6.6243750000000004E-2</v>
      </c>
      <c r="AI17" s="13">
        <v>6.8558124999999998E-2</v>
      </c>
      <c r="AJ17" s="13">
        <v>6.8551874999999998E-2</v>
      </c>
      <c r="AK17" s="13"/>
      <c r="AL17" s="13">
        <v>6.8558124999999998E-2</v>
      </c>
      <c r="AM17" s="13"/>
      <c r="AN17" s="13">
        <v>6.8546874999999993E-2</v>
      </c>
      <c r="AO17" s="13">
        <v>6.2502500000000003E-2</v>
      </c>
      <c r="AP17" s="13">
        <v>6.8573124999999999E-2</v>
      </c>
      <c r="AQ17" s="13">
        <v>6.8573124999999999E-2</v>
      </c>
      <c r="AR17" s="13">
        <v>6.8570624999999996E-2</v>
      </c>
      <c r="AS17" s="13">
        <v>6.8559375000000006E-2</v>
      </c>
      <c r="AT17" s="104">
        <v>6.7303749999999996E-2</v>
      </c>
      <c r="AU17" s="44">
        <f t="shared" si="6"/>
        <v>66.3</v>
      </c>
      <c r="AV17" s="12">
        <f t="shared" si="7"/>
        <v>85</v>
      </c>
      <c r="AW17" s="76">
        <f t="shared" si="8"/>
        <v>0</v>
      </c>
      <c r="AX17" s="76">
        <f t="shared" si="9"/>
        <v>1.8594791598788531E-5</v>
      </c>
      <c r="AY17" s="76">
        <f t="shared" si="10"/>
        <v>9.3373746013741474E-2</v>
      </c>
      <c r="AZ17" s="76">
        <f t="shared" si="11"/>
        <v>6.4430952890094382E-3</v>
      </c>
      <c r="BA17" s="76">
        <f t="shared" si="12"/>
        <v>6.4430952890094382E-3</v>
      </c>
      <c r="BB17" s="76">
        <f t="shared" si="22"/>
        <v>3.3991279042740061E-2</v>
      </c>
      <c r="BC17" s="76">
        <f t="shared" si="23"/>
        <v>6.3036343520180083E-3</v>
      </c>
      <c r="BD17" s="76">
        <f t="shared" si="24"/>
        <v>1.4875833279092757E-4</v>
      </c>
      <c r="BE17" s="76">
        <f t="shared" si="25"/>
        <v>2.9751666558185515E-4</v>
      </c>
      <c r="BF17" s="76"/>
      <c r="BG17" s="76">
        <f t="shared" si="26"/>
        <v>2.0454270758749963E-4</v>
      </c>
      <c r="BH17" s="76"/>
      <c r="BI17" s="76">
        <f t="shared" si="45"/>
        <v>2.9751666558185515E-4</v>
      </c>
      <c r="BJ17" s="76">
        <f t="shared" si="27"/>
        <v>9.3987374136504279E-2</v>
      </c>
      <c r="BK17" s="76">
        <f t="shared" si="14"/>
        <v>1.8594791598788531E-5</v>
      </c>
      <c r="BL17" s="76">
        <f t="shared" si="15"/>
        <v>0</v>
      </c>
      <c r="BM17" s="76">
        <f t="shared" si="16"/>
        <v>0</v>
      </c>
      <c r="BN17" s="76">
        <f t="shared" si="17"/>
        <v>2.0454270758749963E-4</v>
      </c>
      <c r="BO17" s="76">
        <f t="shared" si="18"/>
        <v>1.8102029621502903E-2</v>
      </c>
      <c r="BP17" s="85"/>
      <c r="BQ17" s="76">
        <f t="shared" si="28"/>
        <v>0</v>
      </c>
      <c r="BR17" s="76">
        <f t="shared" si="29"/>
        <v>0</v>
      </c>
      <c r="BS17" s="76">
        <f t="shared" si="30"/>
        <v>8.8354584977715422E-2</v>
      </c>
      <c r="BT17" s="76">
        <f t="shared" si="31"/>
        <v>3.6001713499274478E-3</v>
      </c>
      <c r="BU17" s="76">
        <f t="shared" si="32"/>
        <v>3.6001713499274478E-3</v>
      </c>
      <c r="BV17" s="76">
        <f t="shared" si="33"/>
        <v>4.7121230073734217E-3</v>
      </c>
      <c r="BW17" s="76">
        <f t="shared" si="34"/>
        <v>4.7121230073734217E-3</v>
      </c>
      <c r="BX17" s="76">
        <f t="shared" si="35"/>
        <v>3.3969211699189657E-2</v>
      </c>
      <c r="BY17" s="76">
        <f t="shared" si="36"/>
        <v>2.1874458835004419E-4</v>
      </c>
      <c r="BZ17" s="76">
        <f t="shared" si="37"/>
        <v>3.0988816682921242E-4</v>
      </c>
      <c r="CA17" s="76"/>
      <c r="CB17" s="76">
        <f t="shared" si="38"/>
        <v>2.1874458835004419E-4</v>
      </c>
      <c r="CC17" s="76"/>
      <c r="CD17" s="76">
        <f t="shared" si="39"/>
        <v>3.8280302961262792E-4</v>
      </c>
      <c r="CE17" s="76">
        <f t="shared" si="40"/>
        <v>8.8527757776825783E-2</v>
      </c>
      <c r="CF17" s="76">
        <f t="shared" si="40"/>
        <v>0</v>
      </c>
      <c r="CG17" s="76">
        <f t="shared" si="40"/>
        <v>0</v>
      </c>
      <c r="CH17" s="76">
        <f t="shared" si="20"/>
        <v>3.6457431391707763E-5</v>
      </c>
      <c r="CI17" s="76">
        <f t="shared" si="21"/>
        <v>2.0051587265408911E-4</v>
      </c>
      <c r="CJ17" s="76">
        <f t="shared" si="41"/>
        <v>1.8511260789121149E-2</v>
      </c>
    </row>
    <row r="18" spans="1:109" x14ac:dyDescent="0.15">
      <c r="A18" s="44">
        <f t="shared" si="46"/>
        <v>70.2</v>
      </c>
      <c r="B18" s="50">
        <f t="shared" si="3"/>
        <v>90</v>
      </c>
      <c r="C18" s="122">
        <v>7.4339374999999999E-2</v>
      </c>
      <c r="D18" s="10">
        <v>7.4339374999999999E-2</v>
      </c>
      <c r="E18" s="10">
        <v>7.4335625000000002E-2</v>
      </c>
      <c r="F18" s="10">
        <v>6.2044374999999999E-2</v>
      </c>
      <c r="G18" s="10">
        <v>7.4130000000000001E-2</v>
      </c>
      <c r="H18" s="10">
        <v>7.4130000000000001E-2</v>
      </c>
      <c r="I18" s="10">
        <v>7.0672499999999999E-2</v>
      </c>
      <c r="J18" s="10">
        <v>7.4075625000000006E-2</v>
      </c>
      <c r="K18" s="10">
        <v>7.4277499999999996E-2</v>
      </c>
      <c r="L18" s="91">
        <v>7.4252499999999999E-2</v>
      </c>
      <c r="M18" s="10"/>
      <c r="N18" s="10">
        <v>7.4282500000000001E-2</v>
      </c>
      <c r="O18" s="10"/>
      <c r="P18" s="91">
        <v>7.4252499999999999E-2</v>
      </c>
      <c r="Q18" s="91">
        <v>6.1982500000000003E-2</v>
      </c>
      <c r="R18" s="149">
        <v>6.1982500000000003E-2</v>
      </c>
      <c r="S18" s="10">
        <v>7.4335625000000002E-2</v>
      </c>
      <c r="T18" s="82">
        <v>7.4339374999999999E-2</v>
      </c>
      <c r="U18" s="91">
        <v>7.4338125000000005E-2</v>
      </c>
      <c r="V18" s="91">
        <v>7.4273749999999999E-2</v>
      </c>
      <c r="W18" s="103">
        <v>7.1337499999999998E-2</v>
      </c>
      <c r="X18" s="44">
        <f t="shared" si="4"/>
        <v>70.2</v>
      </c>
      <c r="Y18" s="1">
        <f t="shared" si="5"/>
        <v>90</v>
      </c>
      <c r="Z18" s="122">
        <v>7.5842499999999993E-2</v>
      </c>
      <c r="AA18" s="10">
        <v>7.5842499999999993E-2</v>
      </c>
      <c r="AB18" s="10">
        <v>7.5836874999999998E-2</v>
      </c>
      <c r="AC18" s="10">
        <v>6.3406875000000001E-2</v>
      </c>
      <c r="AD18" s="10">
        <v>7.5566250000000001E-2</v>
      </c>
      <c r="AE18" s="10">
        <v>7.5566250000000001E-2</v>
      </c>
      <c r="AF18" s="10">
        <v>7.5215624999999994E-2</v>
      </c>
      <c r="AG18" s="10">
        <v>7.5215624999999994E-2</v>
      </c>
      <c r="AH18" s="10">
        <v>7.1886249999999999E-2</v>
      </c>
      <c r="AI18" s="10">
        <v>7.5787499999999994E-2</v>
      </c>
      <c r="AJ18" s="10">
        <v>7.5773750000000001E-2</v>
      </c>
      <c r="AK18" s="10"/>
      <c r="AL18" s="10">
        <v>7.5793749999999993E-2</v>
      </c>
      <c r="AM18" s="10"/>
      <c r="AN18" s="10">
        <v>7.5769375E-2</v>
      </c>
      <c r="AO18" s="10">
        <v>6.3418125000000006E-2</v>
      </c>
      <c r="AP18" s="10">
        <v>7.5836874999999998E-2</v>
      </c>
      <c r="AQ18" s="10">
        <v>7.5842499999999993E-2</v>
      </c>
      <c r="AR18" s="10">
        <v>7.5840000000000005E-2</v>
      </c>
      <c r="AS18" s="10">
        <v>7.5786249999999999E-2</v>
      </c>
      <c r="AT18" s="103">
        <v>7.2536249999999997E-2</v>
      </c>
      <c r="AU18" s="44">
        <f t="shared" si="6"/>
        <v>70.2</v>
      </c>
      <c r="AV18" s="1">
        <f t="shared" si="7"/>
        <v>90</v>
      </c>
      <c r="AW18" s="77">
        <f t="shared" si="8"/>
        <v>0</v>
      </c>
      <c r="AX18" s="77">
        <f t="shared" si="9"/>
        <v>5.0444330477580841E-5</v>
      </c>
      <c r="AY18" s="77">
        <f t="shared" si="10"/>
        <v>0.16539014485930237</v>
      </c>
      <c r="AZ18" s="77">
        <f t="shared" si="11"/>
        <v>2.8164751183339617E-3</v>
      </c>
      <c r="BA18" s="77">
        <f t="shared" si="12"/>
        <v>2.8164751183339617E-3</v>
      </c>
      <c r="BB18" s="77">
        <f t="shared" si="22"/>
        <v>4.9326147818703078E-2</v>
      </c>
      <c r="BC18" s="77">
        <f t="shared" si="23"/>
        <v>3.547917910259444E-3</v>
      </c>
      <c r="BD18" s="77">
        <f t="shared" si="24"/>
        <v>8.3233145288083067E-4</v>
      </c>
      <c r="BE18" s="77">
        <f t="shared" si="25"/>
        <v>1.1686269893982852E-3</v>
      </c>
      <c r="BF18" s="77"/>
      <c r="BG18" s="77">
        <f t="shared" si="26"/>
        <v>7.6507234557726504E-4</v>
      </c>
      <c r="BH18" s="77"/>
      <c r="BI18" s="77">
        <f t="shared" si="45"/>
        <v>1.1686269893982852E-3</v>
      </c>
      <c r="BJ18" s="77">
        <f t="shared" si="27"/>
        <v>0.16622247631218309</v>
      </c>
      <c r="BK18" s="79">
        <f t="shared" si="14"/>
        <v>5.0444330477580841E-5</v>
      </c>
      <c r="BL18" s="79">
        <f t="shared" si="15"/>
        <v>0</v>
      </c>
      <c r="BM18" s="79">
        <f t="shared" si="16"/>
        <v>1.6814776825798053E-5</v>
      </c>
      <c r="BN18" s="79">
        <f t="shared" si="17"/>
        <v>8.8277578335841148E-4</v>
      </c>
      <c r="BO18" s="79">
        <f t="shared" si="18"/>
        <v>4.0380686547337813E-2</v>
      </c>
      <c r="BP18" s="85"/>
      <c r="BQ18" s="77">
        <f t="shared" si="28"/>
        <v>0</v>
      </c>
      <c r="BR18" s="77">
        <f t="shared" si="29"/>
        <v>7.4166858951052748E-5</v>
      </c>
      <c r="BS18" s="77">
        <f t="shared" si="30"/>
        <v>0.16396644361670559</v>
      </c>
      <c r="BT18" s="77">
        <f t="shared" si="31"/>
        <v>3.6424168507102456E-3</v>
      </c>
      <c r="BU18" s="77">
        <f t="shared" si="32"/>
        <v>3.6424168507102456E-3</v>
      </c>
      <c r="BV18" s="77">
        <f t="shared" si="33"/>
        <v>8.2654843919965585E-3</v>
      </c>
      <c r="BW18" s="77">
        <f t="shared" si="34"/>
        <v>8.2654843919965585E-3</v>
      </c>
      <c r="BX18" s="77">
        <f t="shared" si="35"/>
        <v>5.2164024128951381E-2</v>
      </c>
      <c r="BY18" s="77">
        <f t="shared" si="36"/>
        <v>7.2518706529979234E-4</v>
      </c>
      <c r="BZ18" s="77">
        <f t="shared" si="37"/>
        <v>9.0648383162464895E-4</v>
      </c>
      <c r="CA18" s="77"/>
      <c r="CB18" s="77">
        <f t="shared" si="38"/>
        <v>6.427794442430061E-4</v>
      </c>
      <c r="CC18" s="77"/>
      <c r="CD18" s="77">
        <f t="shared" si="39"/>
        <v>9.6416916636441754E-4</v>
      </c>
      <c r="CE18" s="77">
        <f t="shared" si="40"/>
        <v>0.1638181098988033</v>
      </c>
      <c r="CF18" s="77">
        <f t="shared" si="40"/>
        <v>7.4166858951052748E-5</v>
      </c>
      <c r="CG18" s="77">
        <f t="shared" si="40"/>
        <v>0</v>
      </c>
      <c r="CH18" s="77">
        <f t="shared" si="20"/>
        <v>3.2963048422568123E-5</v>
      </c>
      <c r="CI18" s="77">
        <f t="shared" si="21"/>
        <v>7.4166858951107636E-4</v>
      </c>
      <c r="CJ18" s="77">
        <f t="shared" si="41"/>
        <v>4.3593631539044692E-2</v>
      </c>
    </row>
    <row r="19" spans="1:109" x14ac:dyDescent="0.15">
      <c r="A19" s="44">
        <f t="shared" si="46"/>
        <v>74.100000000000009</v>
      </c>
      <c r="B19" s="50">
        <f t="shared" si="3"/>
        <v>95</v>
      </c>
      <c r="C19" s="122">
        <v>8.595875E-2</v>
      </c>
      <c r="D19" s="10">
        <v>8.595875E-2</v>
      </c>
      <c r="E19" s="10">
        <v>8.5939374999999998E-2</v>
      </c>
      <c r="F19" s="10">
        <v>6.4776249999999994E-2</v>
      </c>
      <c r="G19" s="10">
        <v>8.5798125000000003E-2</v>
      </c>
      <c r="H19" s="10">
        <v>8.5798125000000003E-2</v>
      </c>
      <c r="I19" s="10">
        <v>8.1090625E-2</v>
      </c>
      <c r="J19" s="10">
        <v>8.5844375000000001E-2</v>
      </c>
      <c r="K19" s="10">
        <v>8.5774375E-2</v>
      </c>
      <c r="L19" s="91">
        <v>8.5699999999999998E-2</v>
      </c>
      <c r="M19" s="10"/>
      <c r="N19" s="10">
        <v>8.5865625000000001E-2</v>
      </c>
      <c r="O19" s="10"/>
      <c r="P19" s="91">
        <v>8.5692500000000005E-2</v>
      </c>
      <c r="Q19" s="91">
        <v>6.4825624999999998E-2</v>
      </c>
      <c r="R19" s="149">
        <v>6.4825624999999998E-2</v>
      </c>
      <c r="S19" s="10">
        <v>8.5939374999999998E-2</v>
      </c>
      <c r="T19" s="82">
        <v>8.595875E-2</v>
      </c>
      <c r="U19" s="91">
        <v>8.5951250000000007E-2</v>
      </c>
      <c r="V19" s="91">
        <v>8.5855625000000005E-2</v>
      </c>
      <c r="W19" s="103">
        <v>7.9873749999999993E-2</v>
      </c>
      <c r="X19" s="44">
        <f t="shared" si="4"/>
        <v>74.100000000000009</v>
      </c>
      <c r="Y19" s="1">
        <f t="shared" si="5"/>
        <v>95</v>
      </c>
      <c r="Z19" s="122">
        <v>8.8304375000000004E-2</v>
      </c>
      <c r="AA19" s="10">
        <v>8.8304375000000004E-2</v>
      </c>
      <c r="AB19" s="10">
        <v>8.8296874999999997E-2</v>
      </c>
      <c r="AC19" s="10">
        <v>6.6375624999999994E-2</v>
      </c>
      <c r="AD19" s="10">
        <v>8.7828749999999997E-2</v>
      </c>
      <c r="AE19" s="10">
        <v>8.7837499999999999E-2</v>
      </c>
      <c r="AF19" s="10">
        <v>8.8213749999999994E-2</v>
      </c>
      <c r="AG19" s="10">
        <v>8.8213749999999994E-2</v>
      </c>
      <c r="AH19" s="10">
        <v>8.2258125000000001E-2</v>
      </c>
      <c r="AI19" s="10">
        <v>8.8105000000000003E-2</v>
      </c>
      <c r="AJ19" s="10">
        <v>8.8020000000000001E-2</v>
      </c>
      <c r="AK19" s="10"/>
      <c r="AL19" s="10">
        <v>8.8187500000000002E-2</v>
      </c>
      <c r="AM19" s="10"/>
      <c r="AN19" s="10">
        <v>8.8010000000000005E-2</v>
      </c>
      <c r="AO19" s="10">
        <v>6.6339999999999996E-2</v>
      </c>
      <c r="AP19" s="10">
        <v>8.8296874999999997E-2</v>
      </c>
      <c r="AQ19" s="10">
        <v>8.8304375000000004E-2</v>
      </c>
      <c r="AR19" s="10">
        <v>8.8299374999999999E-2</v>
      </c>
      <c r="AS19" s="10">
        <v>8.8169999999999998E-2</v>
      </c>
      <c r="AT19" s="103">
        <v>8.1698124999999996E-2</v>
      </c>
      <c r="AU19" s="44">
        <f t="shared" si="6"/>
        <v>74.100000000000009</v>
      </c>
      <c r="AV19" s="1">
        <f t="shared" si="7"/>
        <v>95</v>
      </c>
      <c r="AW19" s="77">
        <f t="shared" si="8"/>
        <v>0</v>
      </c>
      <c r="AX19" s="77">
        <f t="shared" si="9"/>
        <v>2.2539881047597865E-4</v>
      </c>
      <c r="AY19" s="77">
        <f t="shared" si="10"/>
        <v>0.24642633821455065</v>
      </c>
      <c r="AZ19" s="77">
        <f t="shared" si="11"/>
        <v>1.8686288481393409E-3</v>
      </c>
      <c r="BA19" s="77">
        <f t="shared" si="12"/>
        <v>1.8686288481393409E-3</v>
      </c>
      <c r="BB19" s="77">
        <f t="shared" si="22"/>
        <v>5.663326886442626E-2</v>
      </c>
      <c r="BC19" s="77">
        <f t="shared" si="23"/>
        <v>1.3305800747451526E-3</v>
      </c>
      <c r="BD19" s="77">
        <f t="shared" si="24"/>
        <v>2.144924164206675E-3</v>
      </c>
      <c r="BE19" s="77">
        <f t="shared" si="25"/>
        <v>3.010164759259552E-3</v>
      </c>
      <c r="BF19" s="77"/>
      <c r="BG19" s="77">
        <f t="shared" si="26"/>
        <v>1.0833684761586164E-3</v>
      </c>
      <c r="BH19" s="77"/>
      <c r="BI19" s="77">
        <f t="shared" si="45"/>
        <v>3.0974159117017831E-3</v>
      </c>
      <c r="BJ19" s="77">
        <f t="shared" si="27"/>
        <v>0.24585193479430545</v>
      </c>
      <c r="BK19" s="79">
        <f t="shared" si="14"/>
        <v>2.2539881047597865E-4</v>
      </c>
      <c r="BL19" s="79">
        <f t="shared" si="15"/>
        <v>0</v>
      </c>
      <c r="BM19" s="79">
        <f t="shared" si="16"/>
        <v>8.7251152442230993E-5</v>
      </c>
      <c r="BN19" s="79">
        <f t="shared" si="17"/>
        <v>1.1997033460816448E-3</v>
      </c>
      <c r="BO19" s="79">
        <f t="shared" si="18"/>
        <v>7.0789768348190354E-2</v>
      </c>
      <c r="BP19" s="85"/>
      <c r="BQ19" s="77">
        <f t="shared" si="28"/>
        <v>0</v>
      </c>
      <c r="BR19" s="77">
        <f t="shared" si="29"/>
        <v>8.4933504144132156E-5</v>
      </c>
      <c r="BS19" s="77">
        <f t="shared" si="30"/>
        <v>0.24833141053317018</v>
      </c>
      <c r="BT19" s="77">
        <f t="shared" si="31"/>
        <v>5.3861997211350774E-3</v>
      </c>
      <c r="BU19" s="77">
        <f t="shared" si="32"/>
        <v>5.2871106329670011E-3</v>
      </c>
      <c r="BV19" s="77">
        <f t="shared" si="33"/>
        <v>1.0262798417406934E-3</v>
      </c>
      <c r="BW19" s="77">
        <f t="shared" si="34"/>
        <v>1.0262798417406934E-3</v>
      </c>
      <c r="BX19" s="77">
        <f t="shared" si="35"/>
        <v>6.8470559924126095E-2</v>
      </c>
      <c r="BY19" s="77">
        <f t="shared" si="36"/>
        <v>2.2578156518292735E-3</v>
      </c>
      <c r="BZ19" s="77">
        <f t="shared" si="37"/>
        <v>3.2203953654618288E-3</v>
      </c>
      <c r="CA19" s="77"/>
      <c r="CB19" s="77">
        <f t="shared" si="38"/>
        <v>1.323547106244763E-3</v>
      </c>
      <c r="CC19" s="77"/>
      <c r="CD19" s="77">
        <f t="shared" si="39"/>
        <v>3.3336400376538476E-3</v>
      </c>
      <c r="CE19" s="77">
        <f t="shared" si="40"/>
        <v>0.24873484467785437</v>
      </c>
      <c r="CF19" s="77">
        <f t="shared" si="40"/>
        <v>8.4933504144132156E-5</v>
      </c>
      <c r="CG19" s="77">
        <f t="shared" si="40"/>
        <v>0</v>
      </c>
      <c r="CH19" s="77">
        <f t="shared" si="20"/>
        <v>5.6622336096088109E-5</v>
      </c>
      <c r="CI19" s="77">
        <f t="shared" si="21"/>
        <v>1.5217252825809142E-3</v>
      </c>
      <c r="CJ19" s="77">
        <f t="shared" si="41"/>
        <v>7.4812261566881685E-2</v>
      </c>
    </row>
    <row r="20" spans="1:109" x14ac:dyDescent="0.15">
      <c r="A20" s="44">
        <f t="shared" si="46"/>
        <v>78</v>
      </c>
      <c r="B20" s="50">
        <f t="shared" si="3"/>
        <v>100</v>
      </c>
      <c r="C20" s="122">
        <v>0.102455</v>
      </c>
      <c r="D20" s="10">
        <v>0.102455</v>
      </c>
      <c r="E20" s="10">
        <v>0.10241875</v>
      </c>
      <c r="F20" s="10">
        <v>6.952875E-2</v>
      </c>
      <c r="G20" s="10">
        <v>0.102746875</v>
      </c>
      <c r="H20" s="10">
        <v>0.102746875</v>
      </c>
      <c r="I20" s="10">
        <v>9.5885625000000002E-2</v>
      </c>
      <c r="J20" s="10">
        <v>0.10298875</v>
      </c>
      <c r="K20" s="10">
        <v>0.10180875</v>
      </c>
      <c r="L20" s="91">
        <v>0.10152875</v>
      </c>
      <c r="M20" s="10"/>
      <c r="N20" s="10">
        <v>0.10225875</v>
      </c>
      <c r="O20" s="10"/>
      <c r="P20" s="91">
        <v>0.10147687499999999</v>
      </c>
      <c r="Q20" s="91">
        <v>6.8863124999999997E-2</v>
      </c>
      <c r="R20" s="149">
        <v>6.8863124999999997E-2</v>
      </c>
      <c r="S20" s="10">
        <v>0.10241625</v>
      </c>
      <c r="T20" s="82">
        <v>0.102455</v>
      </c>
      <c r="U20" s="91">
        <v>0.102445625</v>
      </c>
      <c r="V20" s="91">
        <v>0.10224125000000001</v>
      </c>
      <c r="W20" s="103">
        <v>9.0656249999999994E-2</v>
      </c>
      <c r="X20" s="44">
        <f t="shared" si="4"/>
        <v>78</v>
      </c>
      <c r="Y20" s="1">
        <f t="shared" si="5"/>
        <v>100</v>
      </c>
      <c r="Z20" s="122">
        <v>0.10444375</v>
      </c>
      <c r="AA20" s="10">
        <v>0.10444375</v>
      </c>
      <c r="AB20" s="10">
        <v>0.10441875</v>
      </c>
      <c r="AC20" s="10">
        <v>7.0859375000000002E-2</v>
      </c>
      <c r="AD20" s="10">
        <v>0.1045325</v>
      </c>
      <c r="AE20" s="10">
        <v>0.10453625</v>
      </c>
      <c r="AF20" s="10">
        <v>0.104171875</v>
      </c>
      <c r="AG20" s="10">
        <v>0.104171875</v>
      </c>
      <c r="AH20" s="10">
        <v>9.7947500000000007E-2</v>
      </c>
      <c r="AI20" s="10">
        <v>0.10366875</v>
      </c>
      <c r="AJ20" s="10">
        <v>0.103396875</v>
      </c>
      <c r="AK20" s="10"/>
      <c r="AL20" s="10">
        <v>0.104149375</v>
      </c>
      <c r="AM20" s="10"/>
      <c r="AN20" s="10">
        <v>0.10338749999999999</v>
      </c>
      <c r="AO20" s="10">
        <v>7.0660000000000001E-2</v>
      </c>
      <c r="AP20" s="10">
        <v>0.10441875</v>
      </c>
      <c r="AQ20" s="10">
        <v>0.10444249999999999</v>
      </c>
      <c r="AR20" s="10">
        <v>0.1044225</v>
      </c>
      <c r="AS20" s="10">
        <v>0.10407812499999999</v>
      </c>
      <c r="AT20" s="103">
        <v>9.2393749999999997E-2</v>
      </c>
      <c r="AU20" s="44">
        <f t="shared" si="6"/>
        <v>78</v>
      </c>
      <c r="AV20" s="1">
        <f t="shared" si="7"/>
        <v>100</v>
      </c>
      <c r="AW20" s="77">
        <f t="shared" si="8"/>
        <v>0</v>
      </c>
      <c r="AX20" s="77">
        <f t="shared" si="9"/>
        <v>3.5381386950369975E-4</v>
      </c>
      <c r="AY20" s="77">
        <f t="shared" si="10"/>
        <v>0.32137279781367434</v>
      </c>
      <c r="AZ20" s="77">
        <f t="shared" si="11"/>
        <v>-2.8488116734175684E-3</v>
      </c>
      <c r="BA20" s="77">
        <f t="shared" si="12"/>
        <v>-2.8488116734175684E-3</v>
      </c>
      <c r="BB20" s="77">
        <f t="shared" si="22"/>
        <v>6.4119613488848787E-2</v>
      </c>
      <c r="BC20" s="77">
        <f t="shared" si="23"/>
        <v>-5.2096042164852807E-3</v>
      </c>
      <c r="BD20" s="77">
        <f t="shared" si="24"/>
        <v>6.3076472597725928E-3</v>
      </c>
      <c r="BE20" s="77">
        <f t="shared" si="25"/>
        <v>9.0405543897321104E-3</v>
      </c>
      <c r="BF20" s="77"/>
      <c r="BG20" s="77">
        <f t="shared" si="26"/>
        <v>1.9154750866234825E-3</v>
      </c>
      <c r="BH20" s="77"/>
      <c r="BI20" s="77">
        <f t="shared" si="45"/>
        <v>9.5468742374702088E-3</v>
      </c>
      <c r="BJ20" s="77">
        <f t="shared" si="27"/>
        <v>0.32786955248645755</v>
      </c>
      <c r="BK20" s="79">
        <f t="shared" si="14"/>
        <v>3.7821482602121961E-4</v>
      </c>
      <c r="BL20" s="79">
        <f t="shared" si="15"/>
        <v>0</v>
      </c>
      <c r="BM20" s="79">
        <f t="shared" si="16"/>
        <v>9.1503586940665715E-5</v>
      </c>
      <c r="BN20" s="79">
        <f t="shared" si="17"/>
        <v>2.0862817822458507E-3</v>
      </c>
      <c r="BO20" s="79">
        <f t="shared" si="18"/>
        <v>0.11516031428432004</v>
      </c>
      <c r="BP20" s="85"/>
      <c r="BQ20" s="77">
        <f t="shared" si="28"/>
        <v>0</v>
      </c>
      <c r="BR20" s="77">
        <f t="shared" si="29"/>
        <v>2.393632936388941E-4</v>
      </c>
      <c r="BS20" s="77">
        <f t="shared" si="30"/>
        <v>0.32155466459218479</v>
      </c>
      <c r="BT20" s="77">
        <f t="shared" si="31"/>
        <v>-8.4973969241815381E-4</v>
      </c>
      <c r="BU20" s="77">
        <f t="shared" si="32"/>
        <v>-8.8564418646396134E-4</v>
      </c>
      <c r="BV20" s="77">
        <f t="shared" si="33"/>
        <v>2.6030758183233057E-3</v>
      </c>
      <c r="BW20" s="77">
        <f t="shared" si="34"/>
        <v>2.6030758183233057E-3</v>
      </c>
      <c r="BX20" s="77">
        <f t="shared" si="35"/>
        <v>6.2198551852073437E-2</v>
      </c>
      <c r="BY20" s="77">
        <f t="shared" si="36"/>
        <v>7.4202621028065146E-3</v>
      </c>
      <c r="BZ20" s="77">
        <f t="shared" si="37"/>
        <v>1.002333792112982E-2</v>
      </c>
      <c r="CA20" s="77"/>
      <c r="CB20" s="77">
        <f t="shared" si="38"/>
        <v>2.8185027825982836E-3</v>
      </c>
      <c r="CC20" s="77"/>
      <c r="CD20" s="77">
        <f t="shared" si="39"/>
        <v>1.0113099156244473E-2</v>
      </c>
      <c r="CE20" s="77">
        <f t="shared" si="40"/>
        <v>0.32346358685895521</v>
      </c>
      <c r="CF20" s="77">
        <f t="shared" si="40"/>
        <v>2.393632936388941E-4</v>
      </c>
      <c r="CG20" s="77">
        <f t="shared" si="40"/>
        <v>1.1968164682024429E-5</v>
      </c>
      <c r="CH20" s="77">
        <f t="shared" si="20"/>
        <v>2.0345879959308657E-4</v>
      </c>
      <c r="CI20" s="77">
        <f t="shared" si="21"/>
        <v>3.5006881694692915E-3</v>
      </c>
      <c r="CJ20" s="77">
        <f t="shared" si="41"/>
        <v>0.11537310753395971</v>
      </c>
    </row>
    <row r="21" spans="1:109" x14ac:dyDescent="0.15">
      <c r="A21" s="44">
        <f t="shared" si="46"/>
        <v>81.900000000000006</v>
      </c>
      <c r="B21" s="50">
        <f>B20+5</f>
        <v>105</v>
      </c>
      <c r="C21" s="122">
        <v>0.122910625</v>
      </c>
      <c r="D21" s="10">
        <v>0.122910625</v>
      </c>
      <c r="E21" s="10">
        <v>0.12285749999999999</v>
      </c>
      <c r="F21" s="10">
        <v>7.6840000000000006E-2</v>
      </c>
      <c r="G21" s="10">
        <v>0.12317125</v>
      </c>
      <c r="H21" s="10">
        <v>0.12317625</v>
      </c>
      <c r="I21" s="10">
        <v>0.11406375000000001</v>
      </c>
      <c r="J21" s="10">
        <v>0.123411875</v>
      </c>
      <c r="K21" s="10">
        <v>0.12109125</v>
      </c>
      <c r="L21" s="91">
        <v>0.120335625</v>
      </c>
      <c r="M21" s="10"/>
      <c r="N21" s="10">
        <v>0.12263250000000001</v>
      </c>
      <c r="O21" s="10"/>
      <c r="P21" s="91">
        <v>0.120253125</v>
      </c>
      <c r="Q21" s="91">
        <v>7.5970625E-2</v>
      </c>
      <c r="R21" s="149">
        <v>7.5970625E-2</v>
      </c>
      <c r="S21" s="10">
        <v>0.12285625</v>
      </c>
      <c r="T21" s="82">
        <v>0.122910625</v>
      </c>
      <c r="U21" s="91">
        <v>0.122843125</v>
      </c>
      <c r="V21" s="91">
        <v>0.12252625</v>
      </c>
      <c r="W21" s="103">
        <v>0.10474375</v>
      </c>
      <c r="X21" s="44">
        <f t="shared" si="4"/>
        <v>81.900000000000006</v>
      </c>
      <c r="Y21" s="1">
        <f t="shared" si="5"/>
        <v>105</v>
      </c>
      <c r="Z21" s="122">
        <v>0.125318125</v>
      </c>
      <c r="AA21" s="10">
        <v>0.125318125</v>
      </c>
      <c r="AB21" s="10">
        <v>0.12526000000000001</v>
      </c>
      <c r="AC21" s="10">
        <v>7.8683125000000007E-2</v>
      </c>
      <c r="AD21" s="10">
        <v>0.126436875</v>
      </c>
      <c r="AE21" s="10">
        <v>0.12644187500000001</v>
      </c>
      <c r="AF21" s="10">
        <v>0.12726499999999999</v>
      </c>
      <c r="AG21" s="10">
        <v>0.127245</v>
      </c>
      <c r="AH21" s="10">
        <v>0.118519375</v>
      </c>
      <c r="AI21" s="10">
        <v>0.1234475</v>
      </c>
      <c r="AJ21" s="10">
        <v>0.12244437499999999</v>
      </c>
      <c r="AK21" s="10"/>
      <c r="AL21" s="10">
        <v>0.12484625000000001</v>
      </c>
      <c r="AM21" s="10"/>
      <c r="AN21" s="10">
        <v>0.12230874999999999</v>
      </c>
      <c r="AO21" s="10">
        <v>7.7652499999999999E-2</v>
      </c>
      <c r="AP21" s="10">
        <v>0.12525875</v>
      </c>
      <c r="AQ21" s="10">
        <v>0.12531687499999999</v>
      </c>
      <c r="AR21" s="10">
        <v>0.12526062499999999</v>
      </c>
      <c r="AS21" s="10">
        <v>0.12474499999999999</v>
      </c>
      <c r="AT21" s="103">
        <v>0.10660312500000001</v>
      </c>
      <c r="AU21" s="44">
        <f t="shared" si="6"/>
        <v>81.900000000000006</v>
      </c>
      <c r="AV21" s="1">
        <f t="shared" si="7"/>
        <v>105</v>
      </c>
      <c r="AW21" s="77">
        <f t="shared" si="8"/>
        <v>0</v>
      </c>
      <c r="AX21" s="77">
        <f t="shared" si="9"/>
        <v>4.3222463477019251E-4</v>
      </c>
      <c r="AY21" s="77">
        <f t="shared" si="10"/>
        <v>0.37483028826840636</v>
      </c>
      <c r="AZ21" s="77">
        <f t="shared" si="11"/>
        <v>-2.1204432082254929E-3</v>
      </c>
      <c r="BA21" s="77">
        <f t="shared" si="12"/>
        <v>-2.1611231738509623E-3</v>
      </c>
      <c r="BB21" s="77">
        <f t="shared" si="22"/>
        <v>7.1978114178493438E-2</v>
      </c>
      <c r="BC21" s="77">
        <f t="shared" si="23"/>
        <v>-4.078166553949332E-3</v>
      </c>
      <c r="BD21" s="77">
        <f t="shared" si="24"/>
        <v>1.4802422491952979E-2</v>
      </c>
      <c r="BE21" s="77">
        <f t="shared" si="25"/>
        <v>2.0950182297095912E-2</v>
      </c>
      <c r="BF21" s="77"/>
      <c r="BG21" s="77">
        <f t="shared" si="26"/>
        <v>2.2628230879144107E-3</v>
      </c>
      <c r="BH21" s="77"/>
      <c r="BI21" s="77">
        <f t="shared" si="45"/>
        <v>2.1621401729915484E-2</v>
      </c>
      <c r="BJ21" s="77">
        <f t="shared" si="27"/>
        <v>0.38190351729152788</v>
      </c>
      <c r="BK21" s="79">
        <f t="shared" si="14"/>
        <v>4.4239462617650348E-4</v>
      </c>
      <c r="BL21" s="79">
        <f t="shared" si="15"/>
        <v>0</v>
      </c>
      <c r="BM21" s="79">
        <f t="shared" si="16"/>
        <v>5.4917953594327685E-4</v>
      </c>
      <c r="BN21" s="79">
        <f t="shared" si="17"/>
        <v>3.1272723574547957E-3</v>
      </c>
      <c r="BO21" s="79">
        <f t="shared" si="18"/>
        <v>0.14780557010429327</v>
      </c>
      <c r="BP21" s="85"/>
      <c r="BQ21" s="77">
        <f t="shared" si="28"/>
        <v>0</v>
      </c>
      <c r="BR21" s="77">
        <f t="shared" si="29"/>
        <v>4.6381957917094761E-4</v>
      </c>
      <c r="BS21" s="77">
        <f t="shared" si="30"/>
        <v>0.37213292171423723</v>
      </c>
      <c r="BT21" s="77">
        <f t="shared" si="31"/>
        <v>-8.9272800722162236E-3</v>
      </c>
      <c r="BU21" s="77">
        <f t="shared" si="32"/>
        <v>-8.9671785306395749E-3</v>
      </c>
      <c r="BV21" s="77">
        <f t="shared" si="33"/>
        <v>-1.5535462248577265E-2</v>
      </c>
      <c r="BW21" s="77">
        <f t="shared" si="34"/>
        <v>-1.5375868414884076E-2</v>
      </c>
      <c r="BX21" s="77">
        <f t="shared" si="35"/>
        <v>5.4251928841099452E-2</v>
      </c>
      <c r="BY21" s="77">
        <f t="shared" si="36"/>
        <v>1.4927010757621859E-2</v>
      </c>
      <c r="BZ21" s="77">
        <f t="shared" si="37"/>
        <v>2.2931638978799022E-2</v>
      </c>
      <c r="CA21" s="77"/>
      <c r="CB21" s="77">
        <f t="shared" si="38"/>
        <v>3.7654170137001058E-3</v>
      </c>
      <c r="CC21" s="77"/>
      <c r="CD21" s="77">
        <f t="shared" si="39"/>
        <v>2.4013884663531382E-2</v>
      </c>
      <c r="CE21" s="77">
        <f t="shared" si="40"/>
        <v>0.38035699145674262</v>
      </c>
      <c r="CF21" s="77">
        <f t="shared" si="40"/>
        <v>4.7379419377684113E-4</v>
      </c>
      <c r="CG21" s="77">
        <f t="shared" si="40"/>
        <v>9.9746146058935136E-6</v>
      </c>
      <c r="CH21" s="77">
        <f t="shared" si="20"/>
        <v>4.5883227186822233E-4</v>
      </c>
      <c r="CI21" s="77">
        <f t="shared" si="21"/>
        <v>4.573360796772276E-3</v>
      </c>
      <c r="CJ21" s="77">
        <f t="shared" si="41"/>
        <v>0.14933992987845929</v>
      </c>
    </row>
    <row r="22" spans="1:109" x14ac:dyDescent="0.15">
      <c r="A22" s="80">
        <v>85</v>
      </c>
      <c r="B22" s="155">
        <f>A22/$C$60</f>
        <v>108.97435897435896</v>
      </c>
      <c r="C22" s="144">
        <f>(C23-C21)/($A$23-$A$21)*($A$22-$A$21)+C21</f>
        <v>0.14288376602564101</v>
      </c>
      <c r="D22" s="82">
        <f t="shared" ref="D22:W22" si="47">(D23-D21)/($A$23-$A$21)*($A$22-$A$21)+D21</f>
        <v>0.14288376602564101</v>
      </c>
      <c r="E22" s="82">
        <f t="shared" si="47"/>
        <v>0.14281375000000002</v>
      </c>
      <c r="F22" s="82">
        <f t="shared" si="47"/>
        <v>8.7056586538461544E-2</v>
      </c>
      <c r="G22" s="82">
        <f t="shared" si="47"/>
        <v>0.14479623397435898</v>
      </c>
      <c r="H22" s="82">
        <f t="shared" si="47"/>
        <v>0.14480123397435898</v>
      </c>
      <c r="I22" s="82">
        <f t="shared" si="47"/>
        <v>0.13451282051282051</v>
      </c>
      <c r="J22" s="82">
        <f t="shared" si="47"/>
        <v>0.14391360576923079</v>
      </c>
      <c r="K22" s="82">
        <f t="shared" si="47"/>
        <v>0.13931318910256413</v>
      </c>
      <c r="L22" s="82">
        <f t="shared" si="47"/>
        <v>0.13765439102564103</v>
      </c>
      <c r="M22" s="82"/>
      <c r="N22" s="82">
        <f t="shared" si="47"/>
        <v>0.14245362179487181</v>
      </c>
      <c r="O22" s="82"/>
      <c r="P22" s="82">
        <f t="shared" si="47"/>
        <v>0.13752519230769233</v>
      </c>
      <c r="Q22" s="93">
        <f t="shared" si="47"/>
        <v>8.5655641025641022E-2</v>
      </c>
      <c r="R22" s="149">
        <f t="shared" si="47"/>
        <v>8.5655641025641022E-2</v>
      </c>
      <c r="S22" s="93">
        <f t="shared" si="47"/>
        <v>0.14280653846153846</v>
      </c>
      <c r="T22" s="93">
        <f t="shared" si="47"/>
        <v>0.14288376602564101</v>
      </c>
      <c r="U22" s="93">
        <f t="shared" si="47"/>
        <v>0.14279788461538462</v>
      </c>
      <c r="V22" s="93">
        <f t="shared" si="47"/>
        <v>0.14230762820512821</v>
      </c>
      <c r="W22" s="105">
        <f t="shared" si="47"/>
        <v>0.11881695512820513</v>
      </c>
      <c r="X22" s="80">
        <f t="shared" si="4"/>
        <v>85</v>
      </c>
      <c r="Y22" s="155">
        <f t="shared" si="5"/>
        <v>108.97435897435896</v>
      </c>
      <c r="Z22" s="144">
        <f t="shared" ref="Z22:AJ22" si="48">(Z23-Z21)/($X$23-$X$21)*($X$22-$X$21)+Z21</f>
        <v>0.14851695512820512</v>
      </c>
      <c r="AA22" s="82">
        <f t="shared" si="48"/>
        <v>0.14851695512820512</v>
      </c>
      <c r="AB22" s="82">
        <f t="shared" si="48"/>
        <v>0.14843895833333334</v>
      </c>
      <c r="AC22" s="82">
        <f t="shared" si="48"/>
        <v>9.2030016025641037E-2</v>
      </c>
      <c r="AD22" s="82">
        <f t="shared" si="48"/>
        <v>0.14854673076923078</v>
      </c>
      <c r="AE22" s="82">
        <f t="shared" si="48"/>
        <v>0.14855520833333333</v>
      </c>
      <c r="AF22" s="82">
        <f t="shared" si="48"/>
        <v>0.1479783653846154</v>
      </c>
      <c r="AG22" s="82">
        <f t="shared" si="48"/>
        <v>0.1479678044871795</v>
      </c>
      <c r="AH22" s="82">
        <f t="shared" si="48"/>
        <v>0.13854815705128204</v>
      </c>
      <c r="AI22" s="82">
        <f t="shared" si="48"/>
        <v>0.1445369391025641</v>
      </c>
      <c r="AJ22" s="82">
        <f t="shared" si="48"/>
        <v>0.14226201923076923</v>
      </c>
      <c r="AK22" s="82"/>
      <c r="AL22" s="82">
        <f>(AL23-AL21)/($X$23-$X$21)*($X$22-$X$21)+AL21</f>
        <v>0.14791839743589744</v>
      </c>
      <c r="AM22" s="93"/>
      <c r="AN22" s="93">
        <f t="shared" ref="AN22:AT22" si="49">(AN23-AN21)/($X$23-$X$21)*($X$22-$X$21)+AN21</f>
        <v>0.14217955128205129</v>
      </c>
      <c r="AO22" s="93">
        <f t="shared" si="49"/>
        <v>8.7588894230769238E-2</v>
      </c>
      <c r="AP22" s="93">
        <f t="shared" si="49"/>
        <v>0.14842876602564103</v>
      </c>
      <c r="AQ22" s="93">
        <f t="shared" si="49"/>
        <v>0.14851669871794873</v>
      </c>
      <c r="AR22" s="93">
        <f t="shared" si="49"/>
        <v>0.1484147435897436</v>
      </c>
      <c r="AS22" s="93">
        <f t="shared" si="49"/>
        <v>0.14778535256410258</v>
      </c>
      <c r="AT22" s="105">
        <f t="shared" si="49"/>
        <v>0.12328698717948719</v>
      </c>
      <c r="AU22" s="80">
        <f t="shared" si="6"/>
        <v>85</v>
      </c>
      <c r="AV22" s="155">
        <f t="shared" si="7"/>
        <v>108.97435897435896</v>
      </c>
      <c r="AW22" s="78">
        <f t="shared" si="8"/>
        <v>0</v>
      </c>
      <c r="AX22" s="78">
        <f t="shared" si="9"/>
        <v>4.9002085813185223E-4</v>
      </c>
      <c r="AY22" s="78">
        <f t="shared" si="10"/>
        <v>0.39071744145630288</v>
      </c>
      <c r="AZ22" s="78">
        <f t="shared" si="11"/>
        <v>-1.3384781224024898E-2</v>
      </c>
      <c r="BA22" s="78">
        <f t="shared" si="12"/>
        <v>-1.3419774702564004E-2</v>
      </c>
      <c r="BB22" s="78">
        <f t="shared" si="22"/>
        <v>5.8585700430924412E-2</v>
      </c>
      <c r="BC22" s="78">
        <f t="shared" si="23"/>
        <v>-7.2075349931983819E-3</v>
      </c>
      <c r="BD22" s="78">
        <f t="shared" si="24"/>
        <v>2.4989381385959072E-2</v>
      </c>
      <c r="BE22" s="78">
        <f t="shared" si="25"/>
        <v>3.6598804367051402E-2</v>
      </c>
      <c r="BF22" s="78"/>
      <c r="BG22" s="78">
        <f t="shared" si="26"/>
        <v>3.0104485816255136E-3</v>
      </c>
      <c r="BH22" s="78"/>
      <c r="BI22" s="78">
        <f t="shared" si="45"/>
        <v>3.7503026879814064E-2</v>
      </c>
      <c r="BJ22" s="78">
        <f t="shared" si="27"/>
        <v>0.40052223280376159</v>
      </c>
      <c r="BK22" s="98">
        <f t="shared" si="14"/>
        <v>5.4049222140951079E-4</v>
      </c>
      <c r="BL22" s="98">
        <f t="shared" si="15"/>
        <v>0</v>
      </c>
      <c r="BM22" s="98">
        <f t="shared" si="16"/>
        <v>6.0105785734246785E-4</v>
      </c>
      <c r="BN22" s="98">
        <f t="shared" si="17"/>
        <v>4.0322132915324395E-3</v>
      </c>
      <c r="BO22" s="98">
        <f t="shared" si="18"/>
        <v>0.16843628612866354</v>
      </c>
      <c r="BP22" s="85"/>
      <c r="BQ22" s="78">
        <f t="shared" si="28"/>
        <v>0</v>
      </c>
      <c r="BR22" s="78">
        <f t="shared" si="29"/>
        <v>5.2517098000323767E-4</v>
      </c>
      <c r="BS22" s="78">
        <f t="shared" si="30"/>
        <v>0.38034000261992001</v>
      </c>
      <c r="BT22" s="78">
        <f t="shared" si="31"/>
        <v>-2.0048647644274346E-4</v>
      </c>
      <c r="BU22" s="78">
        <f t="shared" si="32"/>
        <v>-2.575679328679109E-4</v>
      </c>
      <c r="BV22" s="78">
        <f t="shared" si="33"/>
        <v>3.6264529065034609E-3</v>
      </c>
      <c r="BW22" s="78">
        <f t="shared" si="34"/>
        <v>3.6975619420124345E-3</v>
      </c>
      <c r="BX22" s="78">
        <f t="shared" si="35"/>
        <v>6.712228962893603E-2</v>
      </c>
      <c r="BY22" s="78">
        <f t="shared" si="36"/>
        <v>2.6798394985982094E-2</v>
      </c>
      <c r="BZ22" s="78">
        <f t="shared" si="37"/>
        <v>4.2115971823125577E-2</v>
      </c>
      <c r="CA22" s="78"/>
      <c r="CB22" s="78">
        <f t="shared" si="38"/>
        <v>4.0302313752055225E-3</v>
      </c>
      <c r="CC22" s="78"/>
      <c r="CD22" s="78">
        <f t="shared" si="39"/>
        <v>4.2671248145931623E-2</v>
      </c>
      <c r="CE22" s="78">
        <f t="shared" si="40"/>
        <v>0.41024313247494615</v>
      </c>
      <c r="CF22" s="78">
        <f t="shared" si="40"/>
        <v>5.9379821305895111E-4</v>
      </c>
      <c r="CG22" s="78">
        <f t="shared" si="40"/>
        <v>1.7264712716949272E-6</v>
      </c>
      <c r="CH22" s="78">
        <f t="shared" si="20"/>
        <v>6.8821461073776844E-4</v>
      </c>
      <c r="CI22" s="78">
        <f t="shared" si="21"/>
        <v>4.9260541563823134E-3</v>
      </c>
      <c r="CJ22" s="78">
        <f t="shared" si="41"/>
        <v>0.16987937792650357</v>
      </c>
    </row>
    <row r="23" spans="1:109" s="49" customFormat="1" x14ac:dyDescent="0.15">
      <c r="A23" s="81">
        <f t="shared" ref="A23:A29" si="50">B23*$C$60</f>
        <v>85.8</v>
      </c>
      <c r="B23" s="50">
        <f>B21+5</f>
        <v>110</v>
      </c>
      <c r="C23" s="126">
        <v>0.14803812499999999</v>
      </c>
      <c r="D23" s="83">
        <v>0.14803812499999999</v>
      </c>
      <c r="E23" s="83">
        <v>0.14796375</v>
      </c>
      <c r="F23" s="83">
        <v>8.9693124999999999E-2</v>
      </c>
      <c r="G23" s="83">
        <v>0.15037687499999999</v>
      </c>
      <c r="H23" s="83">
        <v>0.150381875</v>
      </c>
      <c r="I23" s="83">
        <v>0.13979</v>
      </c>
      <c r="J23" s="83">
        <v>0.149204375</v>
      </c>
      <c r="K23" s="83">
        <v>0.14401562500000001</v>
      </c>
      <c r="L23" s="94">
        <v>0.14212374999999999</v>
      </c>
      <c r="M23" s="83"/>
      <c r="N23" s="83">
        <v>0.14756875</v>
      </c>
      <c r="O23" s="83"/>
      <c r="P23" s="94">
        <v>0.14198250000000001</v>
      </c>
      <c r="Q23" s="94">
        <v>8.8154999999999997E-2</v>
      </c>
      <c r="R23" s="149">
        <v>8.8154999999999997E-2</v>
      </c>
      <c r="S23" s="83">
        <v>0.147955</v>
      </c>
      <c r="T23" s="83">
        <v>0.14803812499999999</v>
      </c>
      <c r="U23" s="94">
        <v>0.14794750000000001</v>
      </c>
      <c r="V23" s="94">
        <v>0.1474125</v>
      </c>
      <c r="W23" s="106">
        <v>0.12244875</v>
      </c>
      <c r="X23" s="81">
        <f t="shared" si="4"/>
        <v>85.8</v>
      </c>
      <c r="Y23" s="50">
        <f t="shared" si="5"/>
        <v>110</v>
      </c>
      <c r="Z23" s="126">
        <v>0.15450375</v>
      </c>
      <c r="AA23" s="83">
        <v>0.15450375</v>
      </c>
      <c r="AB23" s="83">
        <v>0.15442062500000001</v>
      </c>
      <c r="AC23" s="83">
        <v>9.5474375E-2</v>
      </c>
      <c r="AD23" s="83">
        <v>0.15425249999999999</v>
      </c>
      <c r="AE23" s="83">
        <v>0.15426187499999999</v>
      </c>
      <c r="AF23" s="83">
        <v>0.15332375000000001</v>
      </c>
      <c r="AG23" s="83">
        <v>0.15331562500000001</v>
      </c>
      <c r="AH23" s="83">
        <v>0.14371687499999999</v>
      </c>
      <c r="AI23" s="83">
        <v>0.149979375</v>
      </c>
      <c r="AJ23" s="83">
        <v>0.14737624999999999</v>
      </c>
      <c r="AK23" s="83"/>
      <c r="AL23" s="83">
        <v>0.1538725</v>
      </c>
      <c r="AM23" s="83"/>
      <c r="AN23" s="83">
        <v>0.14730750000000001</v>
      </c>
      <c r="AO23" s="83">
        <v>9.0153125000000001E-2</v>
      </c>
      <c r="AP23" s="83">
        <v>0.15440812500000001</v>
      </c>
      <c r="AQ23" s="83">
        <v>0.15450375</v>
      </c>
      <c r="AR23" s="83">
        <v>0.15439</v>
      </c>
      <c r="AS23" s="83">
        <v>0.15373125000000001</v>
      </c>
      <c r="AT23" s="106">
        <v>0.1275925</v>
      </c>
      <c r="AU23" s="81">
        <f t="shared" si="6"/>
        <v>85.8</v>
      </c>
      <c r="AV23" s="50">
        <f t="shared" si="7"/>
        <v>110</v>
      </c>
      <c r="AW23" s="76">
        <f t="shared" si="8"/>
        <v>0</v>
      </c>
      <c r="AX23" s="76">
        <f t="shared" si="9"/>
        <v>5.0240436374067595E-4</v>
      </c>
      <c r="AY23" s="76">
        <f t="shared" si="10"/>
        <v>0.39412144675569216</v>
      </c>
      <c r="AZ23" s="76">
        <f t="shared" si="11"/>
        <v>-1.5798295202671613E-2</v>
      </c>
      <c r="BA23" s="76">
        <f t="shared" si="12"/>
        <v>-1.5832070285948338E-2</v>
      </c>
      <c r="BB23" s="76">
        <f t="shared" si="22"/>
        <v>5.5716221750309221E-2</v>
      </c>
      <c r="BC23" s="76">
        <f t="shared" si="23"/>
        <v>-7.8780381742879248E-3</v>
      </c>
      <c r="BD23" s="76">
        <f t="shared" si="24"/>
        <v>2.7172054496096762E-2</v>
      </c>
      <c r="BE23" s="76">
        <f t="shared" si="25"/>
        <v>3.9951701630914334E-2</v>
      </c>
      <c r="BF23" s="76"/>
      <c r="BG23" s="76">
        <f t="shared" si="26"/>
        <v>3.1706359425992064E-3</v>
      </c>
      <c r="BH23" s="76"/>
      <c r="BI23" s="76">
        <f t="shared" si="45"/>
        <v>4.0905847733480695E-2</v>
      </c>
      <c r="BJ23" s="76">
        <f t="shared" si="27"/>
        <v>0.4045115067486838</v>
      </c>
      <c r="BK23" s="76">
        <f t="shared" si="14"/>
        <v>5.6151075947489517E-4</v>
      </c>
      <c r="BL23" s="76">
        <f t="shared" si="15"/>
        <v>0</v>
      </c>
      <c r="BM23" s="76">
        <f t="shared" si="16"/>
        <v>6.121733843898866E-4</v>
      </c>
      <c r="BN23" s="76">
        <f t="shared" si="17"/>
        <v>4.2261072949957368E-3</v>
      </c>
      <c r="BO23" s="76">
        <f t="shared" si="18"/>
        <v>0.1728566543246883</v>
      </c>
      <c r="BP23" s="85"/>
      <c r="BQ23" s="76">
        <f t="shared" si="28"/>
        <v>0</v>
      </c>
      <c r="BR23" s="76">
        <f t="shared" si="29"/>
        <v>5.3801283140370026E-4</v>
      </c>
      <c r="BS23" s="76">
        <f t="shared" si="30"/>
        <v>0.38205787885407311</v>
      </c>
      <c r="BT23" s="76">
        <f t="shared" si="31"/>
        <v>1.6261741219873848E-3</v>
      </c>
      <c r="BU23" s="76">
        <f t="shared" si="32"/>
        <v>1.5654959831072224E-3</v>
      </c>
      <c r="BV23" s="76">
        <f t="shared" si="33"/>
        <v>7.6373550803782216E-3</v>
      </c>
      <c r="BW23" s="76">
        <f t="shared" si="34"/>
        <v>7.6899428007409813E-3</v>
      </c>
      <c r="BX23" s="76">
        <f t="shared" si="35"/>
        <v>6.9816266595470994E-2</v>
      </c>
      <c r="BY23" s="76">
        <f t="shared" si="36"/>
        <v>2.9283269823547956E-2</v>
      </c>
      <c r="BZ23" s="76">
        <f t="shared" si="37"/>
        <v>4.6131566385929204E-2</v>
      </c>
      <c r="CA23" s="76"/>
      <c r="CB23" s="76">
        <f t="shared" si="38"/>
        <v>4.0856613512617003E-3</v>
      </c>
      <c r="CC23" s="76"/>
      <c r="CD23" s="76">
        <f t="shared" si="39"/>
        <v>4.6576539404383312E-2</v>
      </c>
      <c r="CE23" s="76">
        <f t="shared" si="40"/>
        <v>0.41649879048243166</v>
      </c>
      <c r="CF23" s="76">
        <f t="shared" si="40"/>
        <v>6.1891701657719044E-4</v>
      </c>
      <c r="CG23" s="76">
        <f t="shared" si="40"/>
        <v>0</v>
      </c>
      <c r="CH23" s="76">
        <f t="shared" si="20"/>
        <v>7.3622808507881391E-4</v>
      </c>
      <c r="CI23" s="76">
        <f t="shared" si="21"/>
        <v>4.99987864372212E-3</v>
      </c>
      <c r="CJ23" s="76">
        <f t="shared" si="41"/>
        <v>0.17417862026002603</v>
      </c>
    </row>
    <row r="24" spans="1:109" x14ac:dyDescent="0.15">
      <c r="A24" s="44">
        <f t="shared" si="50"/>
        <v>89.7</v>
      </c>
      <c r="B24" s="50">
        <f t="shared" si="3"/>
        <v>115</v>
      </c>
      <c r="C24" s="122">
        <v>0.18260937499999999</v>
      </c>
      <c r="D24" s="10">
        <v>0.18260937499999999</v>
      </c>
      <c r="E24" s="10">
        <v>0.18253125000000001</v>
      </c>
      <c r="F24" s="10">
        <v>0.11212999999999999</v>
      </c>
      <c r="G24" s="10">
        <v>0.18172687500000001</v>
      </c>
      <c r="H24" s="10">
        <v>0.1817375</v>
      </c>
      <c r="I24" s="10">
        <v>0.17084750000000001</v>
      </c>
      <c r="J24" s="10">
        <v>0.18058812499999999</v>
      </c>
      <c r="K24" s="10">
        <v>0.17487374999999999</v>
      </c>
      <c r="L24" s="91">
        <v>0.17083187499999999</v>
      </c>
      <c r="M24" s="10"/>
      <c r="N24" s="10">
        <v>0.18169625</v>
      </c>
      <c r="O24" s="10"/>
      <c r="P24" s="91">
        <v>0.17033999999999999</v>
      </c>
      <c r="Q24" s="91">
        <v>0.107235625</v>
      </c>
      <c r="R24" s="149">
        <v>0.107235625</v>
      </c>
      <c r="S24" s="10">
        <v>0.1825175</v>
      </c>
      <c r="T24" s="82">
        <v>0.18260937499999999</v>
      </c>
      <c r="U24" s="91">
        <v>0.18238124999999999</v>
      </c>
      <c r="V24" s="91">
        <v>0.181458125</v>
      </c>
      <c r="W24" s="103">
        <v>0.15057499999999999</v>
      </c>
      <c r="X24" s="44">
        <f t="shared" si="4"/>
        <v>89.7</v>
      </c>
      <c r="Y24" s="1">
        <f t="shared" si="5"/>
        <v>115</v>
      </c>
      <c r="Z24" s="122">
        <v>0.18804000000000001</v>
      </c>
      <c r="AA24" s="10">
        <v>0.18803249999999999</v>
      </c>
      <c r="AB24" s="10">
        <v>0.18793312500000001</v>
      </c>
      <c r="AC24" s="10">
        <v>0.11861625000000001</v>
      </c>
      <c r="AD24" s="10">
        <v>0.18845375</v>
      </c>
      <c r="AE24" s="10">
        <v>0.188351875</v>
      </c>
      <c r="AF24" s="10">
        <v>0.188228125</v>
      </c>
      <c r="AG24" s="10">
        <v>0.18805625000000001</v>
      </c>
      <c r="AH24" s="10">
        <v>0.17957000000000001</v>
      </c>
      <c r="AI24" s="10">
        <v>0.18034125000000001</v>
      </c>
      <c r="AJ24" s="10">
        <v>0.17575625</v>
      </c>
      <c r="AK24" s="10"/>
      <c r="AL24" s="10">
        <v>0.18701812500000001</v>
      </c>
      <c r="AM24" s="10"/>
      <c r="AN24" s="10">
        <v>0.175590625</v>
      </c>
      <c r="AO24" s="10">
        <v>0.11017375</v>
      </c>
      <c r="AP24" s="10">
        <v>0.18792937500000001</v>
      </c>
      <c r="AQ24" s="10">
        <v>0.18804000000000001</v>
      </c>
      <c r="AR24" s="10">
        <v>0.18775687499999999</v>
      </c>
      <c r="AS24" s="10">
        <v>0.18671062499999999</v>
      </c>
      <c r="AT24" s="103">
        <v>0.15476000000000001</v>
      </c>
      <c r="AU24" s="44">
        <f t="shared" si="6"/>
        <v>89.7</v>
      </c>
      <c r="AV24" s="1">
        <f t="shared" si="7"/>
        <v>115</v>
      </c>
      <c r="AW24" s="77">
        <f t="shared" si="8"/>
        <v>0</v>
      </c>
      <c r="AX24" s="77">
        <f t="shared" si="9"/>
        <v>4.2782578933849621E-4</v>
      </c>
      <c r="AY24" s="77">
        <f t="shared" si="10"/>
        <v>0.38595704629075039</v>
      </c>
      <c r="AZ24" s="77">
        <f t="shared" si="11"/>
        <v>4.8327201163685081E-3</v>
      </c>
      <c r="BA24" s="77">
        <f t="shared" si="12"/>
        <v>4.7745358090185361E-3</v>
      </c>
      <c r="BB24" s="77">
        <f t="shared" si="22"/>
        <v>6.4410028236501979E-2</v>
      </c>
      <c r="BC24" s="77">
        <f t="shared" si="23"/>
        <v>1.1068708821767789E-2</v>
      </c>
      <c r="BD24" s="77">
        <f t="shared" si="24"/>
        <v>4.236159835714895E-2</v>
      </c>
      <c r="BE24" s="77">
        <f t="shared" si="25"/>
        <v>6.4495593394369791E-2</v>
      </c>
      <c r="BF24" s="77"/>
      <c r="BG24" s="77">
        <f t="shared" si="26"/>
        <v>5.0004278257892668E-3</v>
      </c>
      <c r="BH24" s="77"/>
      <c r="BI24" s="77">
        <f t="shared" si="45"/>
        <v>6.7189184564045518E-2</v>
      </c>
      <c r="BJ24" s="77">
        <f t="shared" si="27"/>
        <v>0.41275947634123383</v>
      </c>
      <c r="BK24" s="79">
        <f t="shared" si="14"/>
        <v>5.0312312826212386E-4</v>
      </c>
      <c r="BL24" s="79">
        <f t="shared" si="15"/>
        <v>0</v>
      </c>
      <c r="BM24" s="79">
        <f t="shared" si="16"/>
        <v>1.2492513048686339E-3</v>
      </c>
      <c r="BN24" s="79">
        <f t="shared" si="17"/>
        <v>6.3044408316932938E-3</v>
      </c>
      <c r="BO24" s="79">
        <f t="shared" si="18"/>
        <v>0.17542568666039191</v>
      </c>
      <c r="BP24" s="85"/>
      <c r="BQ24" s="77">
        <f t="shared" si="28"/>
        <v>3.9885130823342788E-5</v>
      </c>
      <c r="BR24" s="77">
        <f t="shared" si="29"/>
        <v>5.6836311423104802E-4</v>
      </c>
      <c r="BS24" s="77">
        <f t="shared" si="30"/>
        <v>0.36919671346522015</v>
      </c>
      <c r="BT24" s="77">
        <f t="shared" si="31"/>
        <v>-2.2003297170814216E-3</v>
      </c>
      <c r="BU24" s="77">
        <f t="shared" si="32"/>
        <v>-1.6585566900658862E-3</v>
      </c>
      <c r="BV24" s="77">
        <f t="shared" si="33"/>
        <v>-1.0004520314825752E-3</v>
      </c>
      <c r="BW24" s="77">
        <f t="shared" si="34"/>
        <v>-8.6417783450305427E-5</v>
      </c>
      <c r="BX24" s="77">
        <f t="shared" si="35"/>
        <v>4.5043607743033419E-2</v>
      </c>
      <c r="BY24" s="77">
        <f t="shared" si="36"/>
        <v>4.0942086790044692E-2</v>
      </c>
      <c r="BZ24" s="77">
        <f t="shared" si="37"/>
        <v>6.5325196766645444E-2</v>
      </c>
      <c r="CA24" s="77"/>
      <c r="CB24" s="77">
        <f t="shared" si="38"/>
        <v>5.4343490746649936E-3</v>
      </c>
      <c r="CC24" s="77"/>
      <c r="CD24" s="77">
        <f t="shared" si="39"/>
        <v>6.6205993405658428E-2</v>
      </c>
      <c r="CE24" s="77">
        <f t="shared" si="40"/>
        <v>0.41409407572856843</v>
      </c>
      <c r="CF24" s="77">
        <f t="shared" si="40"/>
        <v>5.8830567964264556E-4</v>
      </c>
      <c r="CG24" s="77">
        <f t="shared" si="40"/>
        <v>0</v>
      </c>
      <c r="CH24" s="77">
        <f t="shared" si="20"/>
        <v>1.5056636885770205E-3</v>
      </c>
      <c r="CI24" s="77">
        <f t="shared" si="21"/>
        <v>7.0696394384174716E-3</v>
      </c>
      <c r="CJ24" s="77">
        <f t="shared" si="41"/>
        <v>0.17698362050627528</v>
      </c>
    </row>
    <row r="25" spans="1:109" x14ac:dyDescent="0.15">
      <c r="A25" s="44">
        <f t="shared" si="50"/>
        <v>93.600000000000009</v>
      </c>
      <c r="B25" s="50">
        <f t="shared" si="3"/>
        <v>120</v>
      </c>
      <c r="C25" s="122">
        <v>0.2171775</v>
      </c>
      <c r="D25" s="10">
        <v>0.2171775</v>
      </c>
      <c r="E25" s="10">
        <v>0.21703687499999999</v>
      </c>
      <c r="F25" s="10">
        <v>0.139201875</v>
      </c>
      <c r="G25" s="10">
        <v>0.21736687499999999</v>
      </c>
      <c r="H25" s="10">
        <v>0.217376875</v>
      </c>
      <c r="I25" s="10">
        <v>0.20756187500000001</v>
      </c>
      <c r="J25" s="10">
        <v>0.217238125</v>
      </c>
      <c r="K25" s="10">
        <v>0.20530937499999999</v>
      </c>
      <c r="L25" s="91">
        <v>0.19777125000000001</v>
      </c>
      <c r="M25" s="10"/>
      <c r="N25" s="10">
        <v>0.215931875</v>
      </c>
      <c r="O25" s="10"/>
      <c r="P25" s="91">
        <v>0.19705500000000001</v>
      </c>
      <c r="Q25" s="91">
        <v>0.13114875000000001</v>
      </c>
      <c r="R25" s="149">
        <v>0.13114875000000001</v>
      </c>
      <c r="S25" s="10">
        <v>0.21701875000000001</v>
      </c>
      <c r="T25" s="82">
        <v>0.2171775</v>
      </c>
      <c r="U25" s="91">
        <v>0.21681875</v>
      </c>
      <c r="V25" s="91">
        <v>0.21558812499999999</v>
      </c>
      <c r="W25" s="103">
        <v>0.18238124999999999</v>
      </c>
      <c r="X25" s="44">
        <f t="shared" si="4"/>
        <v>93.600000000000009</v>
      </c>
      <c r="Y25" s="1">
        <f t="shared" si="5"/>
        <v>120</v>
      </c>
      <c r="Z25" s="122">
        <v>0.22977249999999999</v>
      </c>
      <c r="AA25" s="10">
        <v>0.22976750000000001</v>
      </c>
      <c r="AB25" s="10">
        <v>0.22963</v>
      </c>
      <c r="AC25" s="10">
        <v>0.15575125000000001</v>
      </c>
      <c r="AD25" s="10">
        <v>0.228728125</v>
      </c>
      <c r="AE25" s="10">
        <v>0.22846875</v>
      </c>
      <c r="AF25" s="10">
        <v>0.227088125</v>
      </c>
      <c r="AG25" s="10">
        <v>0.22666749999999999</v>
      </c>
      <c r="AH25" s="10">
        <v>0.2175175</v>
      </c>
      <c r="AI25" s="10">
        <v>0.21663874999999999</v>
      </c>
      <c r="AJ25" s="10">
        <v>0.20835999999999999</v>
      </c>
      <c r="AK25" s="10"/>
      <c r="AL25" s="10">
        <v>0.22856812500000001</v>
      </c>
      <c r="AM25" s="10"/>
      <c r="AN25" s="10">
        <v>0.20763000000000001</v>
      </c>
      <c r="AO25" s="10">
        <v>0.13737312500000001</v>
      </c>
      <c r="AP25" s="10">
        <v>0.22961062500000001</v>
      </c>
      <c r="AQ25" s="10">
        <v>0.22977249999999999</v>
      </c>
      <c r="AR25" s="10">
        <v>0.22930062500000001</v>
      </c>
      <c r="AS25" s="10">
        <v>0.22816687499999999</v>
      </c>
      <c r="AT25" s="103">
        <v>0.19385125</v>
      </c>
      <c r="AU25" s="44">
        <f t="shared" si="6"/>
        <v>93.600000000000009</v>
      </c>
      <c r="AV25" s="1">
        <f t="shared" si="7"/>
        <v>120</v>
      </c>
      <c r="AW25" s="77">
        <f t="shared" si="8"/>
        <v>0</v>
      </c>
      <c r="AX25" s="77">
        <f t="shared" si="9"/>
        <v>6.4751182788274719E-4</v>
      </c>
      <c r="AY25" s="77">
        <f t="shared" si="10"/>
        <v>0.35904099181545046</v>
      </c>
      <c r="AZ25" s="77">
        <f t="shared" si="11"/>
        <v>-8.7198259488202796E-4</v>
      </c>
      <c r="BA25" s="77">
        <f t="shared" si="12"/>
        <v>-9.1802788042040105E-4</v>
      </c>
      <c r="BB25" s="77">
        <f t="shared" si="22"/>
        <v>4.4275419875447454E-2</v>
      </c>
      <c r="BC25" s="77">
        <f t="shared" si="23"/>
        <v>-2.7914954357614668E-4</v>
      </c>
      <c r="BD25" s="77">
        <f t="shared" si="24"/>
        <v>5.4647120442955679E-2</v>
      </c>
      <c r="BE25" s="77">
        <f t="shared" si="25"/>
        <v>8.9356632247815662E-2</v>
      </c>
      <c r="BF25" s="77"/>
      <c r="BG25" s="77">
        <f t="shared" si="26"/>
        <v>5.7355158798678514E-3</v>
      </c>
      <c r="BH25" s="77"/>
      <c r="BI25" s="77">
        <f t="shared" si="45"/>
        <v>9.2654625824498335E-2</v>
      </c>
      <c r="BJ25" s="77">
        <f t="shared" si="27"/>
        <v>0.39612183582553434</v>
      </c>
      <c r="BK25" s="79">
        <f t="shared" si="14"/>
        <v>7.3096890792087252E-4</v>
      </c>
      <c r="BL25" s="79">
        <f t="shared" si="15"/>
        <v>0</v>
      </c>
      <c r="BM25" s="79">
        <f t="shared" si="16"/>
        <v>1.6518746186874379E-3</v>
      </c>
      <c r="BN25" s="79">
        <f t="shared" si="17"/>
        <v>7.3183225702478571E-3</v>
      </c>
      <c r="BO25" s="79">
        <f t="shared" si="18"/>
        <v>0.1602203266913009</v>
      </c>
      <c r="BP25" s="85"/>
      <c r="BQ25" s="77">
        <f t="shared" si="28"/>
        <v>2.1760654560390148E-5</v>
      </c>
      <c r="BR25" s="77">
        <f t="shared" si="29"/>
        <v>6.2017865497389748E-4</v>
      </c>
      <c r="BS25" s="77">
        <f t="shared" si="30"/>
        <v>0.32215017027712189</v>
      </c>
      <c r="BT25" s="77">
        <f t="shared" si="31"/>
        <v>4.5452567213221176E-3</v>
      </c>
      <c r="BU25" s="77">
        <f t="shared" si="32"/>
        <v>5.6740906766475207E-3</v>
      </c>
      <c r="BV25" s="77">
        <f t="shared" si="33"/>
        <v>1.168275141716258E-2</v>
      </c>
      <c r="BW25" s="77">
        <f t="shared" si="34"/>
        <v>1.3513366482063766E-2</v>
      </c>
      <c r="BX25" s="77">
        <f t="shared" si="35"/>
        <v>5.3335364327758927E-2</v>
      </c>
      <c r="BY25" s="77">
        <f t="shared" si="36"/>
        <v>5.7159799366764956E-2</v>
      </c>
      <c r="BZ25" s="77">
        <f t="shared" si="37"/>
        <v>9.3190003155294923E-2</v>
      </c>
      <c r="CA25" s="77"/>
      <c r="CB25" s="77">
        <f t="shared" si="38"/>
        <v>5.2415976672577436E-3</v>
      </c>
      <c r="CC25" s="77"/>
      <c r="CD25" s="77">
        <f t="shared" si="39"/>
        <v>9.6367058721126261E-2</v>
      </c>
      <c r="CE25" s="77">
        <f t="shared" si="40"/>
        <v>0.40213417619601988</v>
      </c>
      <c r="CF25" s="77">
        <f t="shared" si="40"/>
        <v>7.0450119139574155E-4</v>
      </c>
      <c r="CG25" s="77">
        <f t="shared" si="40"/>
        <v>0</v>
      </c>
      <c r="CH25" s="77">
        <f t="shared" si="20"/>
        <v>2.053661774146091E-3</v>
      </c>
      <c r="CI25" s="77">
        <f t="shared" si="21"/>
        <v>6.9878901957370855E-3</v>
      </c>
      <c r="CJ25" s="77">
        <f t="shared" si="41"/>
        <v>0.15633398252619435</v>
      </c>
    </row>
    <row r="26" spans="1:109" x14ac:dyDescent="0.15">
      <c r="A26" s="44">
        <f t="shared" si="50"/>
        <v>97.5</v>
      </c>
      <c r="B26" s="50">
        <f t="shared" si="3"/>
        <v>125</v>
      </c>
      <c r="C26" s="122">
        <v>0.25517000000000001</v>
      </c>
      <c r="D26" s="10">
        <v>0.25517000000000001</v>
      </c>
      <c r="E26" s="10">
        <v>0.25508687499999999</v>
      </c>
      <c r="F26" s="10">
        <v>0.174645625</v>
      </c>
      <c r="G26" s="10">
        <v>0.25401499999999999</v>
      </c>
      <c r="H26" s="10">
        <v>0.25402625000000001</v>
      </c>
      <c r="I26" s="10">
        <v>0.245745625</v>
      </c>
      <c r="J26" s="10">
        <v>0.25312562500000002</v>
      </c>
      <c r="K26" s="10">
        <v>0.23753874999999999</v>
      </c>
      <c r="L26" s="91">
        <v>0.22665437499999999</v>
      </c>
      <c r="M26" s="10"/>
      <c r="N26" s="10">
        <v>0.25373562500000002</v>
      </c>
      <c r="O26" s="10"/>
      <c r="P26" s="91">
        <v>0.22491312499999999</v>
      </c>
      <c r="Q26" s="91">
        <v>0.16006187499999999</v>
      </c>
      <c r="R26" s="149">
        <v>0.160054375</v>
      </c>
      <c r="S26" s="10">
        <v>0.25508124999999998</v>
      </c>
      <c r="T26" s="82">
        <v>0.25517000000000001</v>
      </c>
      <c r="U26" s="91">
        <v>0.25469437499999997</v>
      </c>
      <c r="V26" s="91">
        <v>0.25325500000000001</v>
      </c>
      <c r="W26" s="103">
        <v>0.22106375</v>
      </c>
      <c r="X26" s="44">
        <f t="shared" si="4"/>
        <v>97.5</v>
      </c>
      <c r="Y26" s="1">
        <f t="shared" si="5"/>
        <v>125</v>
      </c>
      <c r="Z26" s="122">
        <v>0.27245000000000003</v>
      </c>
      <c r="AA26" s="10">
        <v>0.27245000000000003</v>
      </c>
      <c r="AB26" s="10">
        <v>0.27234562499999998</v>
      </c>
      <c r="AC26" s="10">
        <v>0.202828125</v>
      </c>
      <c r="AD26" s="10">
        <v>0.26735999999999999</v>
      </c>
      <c r="AE26" s="10">
        <v>0.26692125</v>
      </c>
      <c r="AF26" s="10">
        <v>0.26650125000000002</v>
      </c>
      <c r="AG26" s="10">
        <v>0.26572812499999998</v>
      </c>
      <c r="AH26" s="10">
        <v>0.26006812499999998</v>
      </c>
      <c r="AI26" s="10">
        <v>0.25487937500000002</v>
      </c>
      <c r="AJ26" s="10">
        <v>0.24364250000000001</v>
      </c>
      <c r="AK26" s="10"/>
      <c r="AL26" s="10">
        <v>0.27104375000000003</v>
      </c>
      <c r="AM26" s="10"/>
      <c r="AN26" s="10">
        <v>0.24165187499999999</v>
      </c>
      <c r="AO26" s="10">
        <v>0.16770437499999999</v>
      </c>
      <c r="AP26" s="10">
        <v>0.27232937499999998</v>
      </c>
      <c r="AQ26" s="10">
        <v>0.27245000000000003</v>
      </c>
      <c r="AR26" s="10">
        <v>0.27185500000000001</v>
      </c>
      <c r="AS26" s="10">
        <v>0.27055062499999999</v>
      </c>
      <c r="AT26" s="103">
        <v>0.23863124999999999</v>
      </c>
      <c r="AU26" s="44">
        <f t="shared" si="6"/>
        <v>97.5</v>
      </c>
      <c r="AV26" s="1">
        <f t="shared" si="7"/>
        <v>125</v>
      </c>
      <c r="AW26" s="77">
        <f t="shared" si="8"/>
        <v>0</v>
      </c>
      <c r="AX26" s="77">
        <f t="shared" si="9"/>
        <v>3.2576321667914415E-4</v>
      </c>
      <c r="AY26" s="77">
        <f t="shared" si="10"/>
        <v>0.31557148175725991</v>
      </c>
      <c r="AZ26" s="77">
        <f t="shared" si="11"/>
        <v>4.5263941685935536E-3</v>
      </c>
      <c r="BA26" s="77">
        <f t="shared" si="12"/>
        <v>4.4823059137045849E-3</v>
      </c>
      <c r="BB26" s="77">
        <f t="shared" si="22"/>
        <v>3.6933710859427094E-2</v>
      </c>
      <c r="BC26" s="77">
        <f t="shared" si="23"/>
        <v>8.0118156523101749E-3</v>
      </c>
      <c r="BD26" s="77">
        <f t="shared" si="24"/>
        <v>6.9096092800877904E-2</v>
      </c>
      <c r="BE26" s="77">
        <f t="shared" si="25"/>
        <v>0.11175147940588634</v>
      </c>
      <c r="BF26" s="77"/>
      <c r="BG26" s="77">
        <f t="shared" si="26"/>
        <v>5.6212524983343956E-3</v>
      </c>
      <c r="BH26" s="77"/>
      <c r="BI26" s="77">
        <f t="shared" si="45"/>
        <v>0.11857536152369015</v>
      </c>
      <c r="BJ26" s="77">
        <f t="shared" si="27"/>
        <v>0.37272455617823419</v>
      </c>
      <c r="BK26" s="79">
        <f t="shared" si="14"/>
        <v>3.4780734412362857E-4</v>
      </c>
      <c r="BL26" s="79">
        <f t="shared" si="15"/>
        <v>0</v>
      </c>
      <c r="BM26" s="79">
        <f t="shared" si="16"/>
        <v>1.8639534428029746E-3</v>
      </c>
      <c r="BN26" s="79">
        <f t="shared" si="17"/>
        <v>7.5048007210879019E-3</v>
      </c>
      <c r="BO26" s="79">
        <f t="shared" si="18"/>
        <v>0.13366089273817455</v>
      </c>
      <c r="BP26" s="85"/>
      <c r="BQ26" s="77">
        <f t="shared" si="28"/>
        <v>0</v>
      </c>
      <c r="BR26" s="77">
        <f t="shared" si="29"/>
        <v>3.8309781611321487E-4</v>
      </c>
      <c r="BS26" s="77">
        <f t="shared" si="30"/>
        <v>0.25554000734079657</v>
      </c>
      <c r="BT26" s="77">
        <f t="shared" si="31"/>
        <v>1.8682327032483164E-2</v>
      </c>
      <c r="BU26" s="77">
        <f t="shared" si="32"/>
        <v>2.029271425949725E-2</v>
      </c>
      <c r="BV26" s="77">
        <f t="shared" si="33"/>
        <v>2.183428151954488E-2</v>
      </c>
      <c r="BW26" s="77">
        <f t="shared" si="34"/>
        <v>2.4671958157460244E-2</v>
      </c>
      <c r="BX26" s="77">
        <f t="shared" si="35"/>
        <v>4.5446412185722304E-2</v>
      </c>
      <c r="BY26" s="77">
        <f t="shared" si="36"/>
        <v>6.4491191044228319E-2</v>
      </c>
      <c r="BZ26" s="77">
        <f t="shared" si="37"/>
        <v>0.10573499724720137</v>
      </c>
      <c r="CA26" s="77"/>
      <c r="CB26" s="77">
        <f t="shared" si="38"/>
        <v>5.1614975224811808E-3</v>
      </c>
      <c r="CC26" s="77"/>
      <c r="CD26" s="77">
        <f t="shared" si="39"/>
        <v>0.11304138374013593</v>
      </c>
      <c r="CE26" s="77">
        <f t="shared" si="40"/>
        <v>0.38445815746008449</v>
      </c>
      <c r="CF26" s="77">
        <f t="shared" si="40"/>
        <v>4.4274178748409185E-4</v>
      </c>
      <c r="CG26" s="77">
        <f t="shared" si="40"/>
        <v>0</v>
      </c>
      <c r="CH26" s="77">
        <f t="shared" si="20"/>
        <v>2.1838869517343076E-3</v>
      </c>
      <c r="CI26" s="77">
        <f t="shared" si="21"/>
        <v>6.9714626536980595E-3</v>
      </c>
      <c r="CJ26" s="77">
        <f t="shared" si="41"/>
        <v>0.12412828041842552</v>
      </c>
    </row>
    <row r="27" spans="1:109" x14ac:dyDescent="0.15">
      <c r="A27" s="44">
        <f t="shared" si="50"/>
        <v>101.4</v>
      </c>
      <c r="B27" s="50">
        <f t="shared" si="3"/>
        <v>130</v>
      </c>
      <c r="C27" s="122">
        <v>0.287625625</v>
      </c>
      <c r="D27" s="10">
        <v>0.287625625</v>
      </c>
      <c r="E27" s="10">
        <v>0.28753812499999998</v>
      </c>
      <c r="F27" s="10">
        <v>0.2101625</v>
      </c>
      <c r="G27" s="10">
        <v>0.28758812499999997</v>
      </c>
      <c r="H27" s="10">
        <v>0.28757187499999998</v>
      </c>
      <c r="I27" s="10">
        <v>0.28119875</v>
      </c>
      <c r="J27" s="10">
        <v>0.28726625</v>
      </c>
      <c r="K27" s="10">
        <v>0.26694687499999997</v>
      </c>
      <c r="L27" s="91">
        <v>0.25301812499999998</v>
      </c>
      <c r="M27" s="10"/>
      <c r="N27" s="10">
        <v>0.28574937500000003</v>
      </c>
      <c r="O27" s="10"/>
      <c r="P27" s="91">
        <v>0.249580625</v>
      </c>
      <c r="Q27" s="91">
        <v>0.192300625</v>
      </c>
      <c r="R27" s="149">
        <v>0.19228624999999999</v>
      </c>
      <c r="S27" s="10">
        <v>0.287524375</v>
      </c>
      <c r="T27" s="82">
        <v>0.287625625</v>
      </c>
      <c r="U27" s="91">
        <v>0.28679812500000001</v>
      </c>
      <c r="V27" s="91">
        <v>0.28512999999999999</v>
      </c>
      <c r="W27" s="103">
        <v>0.25724750000000002</v>
      </c>
      <c r="X27" s="44">
        <f t="shared" si="4"/>
        <v>101.4</v>
      </c>
      <c r="Y27" s="1">
        <f t="shared" si="5"/>
        <v>130</v>
      </c>
      <c r="Z27" s="122">
        <v>0.31148437499999998</v>
      </c>
      <c r="AA27" s="10">
        <v>0.31147687499999999</v>
      </c>
      <c r="AB27" s="10">
        <v>0.31137562499999999</v>
      </c>
      <c r="AC27" s="10">
        <v>0.25429687499999998</v>
      </c>
      <c r="AD27" s="10">
        <v>0.30438562499999999</v>
      </c>
      <c r="AE27" s="10">
        <v>0.30379187499999999</v>
      </c>
      <c r="AF27" s="10">
        <v>0.30412875</v>
      </c>
      <c r="AG27" s="10">
        <v>0.30250187499999998</v>
      </c>
      <c r="AH27" s="10">
        <v>0.2987475</v>
      </c>
      <c r="AI27" s="10">
        <v>0.29006187500000002</v>
      </c>
      <c r="AJ27" s="10">
        <v>0.27593437500000001</v>
      </c>
      <c r="AK27" s="10"/>
      <c r="AL27" s="10">
        <v>0.30961624999999998</v>
      </c>
      <c r="AM27" s="10"/>
      <c r="AN27" s="10">
        <v>0.27227000000000001</v>
      </c>
      <c r="AO27" s="10">
        <v>0.20236437500000001</v>
      </c>
      <c r="AP27" s="10">
        <v>0.31134687500000002</v>
      </c>
      <c r="AQ27" s="10">
        <v>0.31148437499999998</v>
      </c>
      <c r="AR27" s="10">
        <v>0.31051562500000002</v>
      </c>
      <c r="AS27" s="10">
        <v>0.30907499999999999</v>
      </c>
      <c r="AT27" s="103">
        <v>0.28381812499999998</v>
      </c>
      <c r="AU27" s="44">
        <f t="shared" si="6"/>
        <v>101.4</v>
      </c>
      <c r="AV27" s="1">
        <f t="shared" si="7"/>
        <v>130</v>
      </c>
      <c r="AW27" s="77">
        <f t="shared" si="8"/>
        <v>0</v>
      </c>
      <c r="AX27" s="77">
        <f t="shared" si="9"/>
        <v>3.0421489740358886E-4</v>
      </c>
      <c r="AY27" s="77">
        <f t="shared" si="10"/>
        <v>0.26931927570778852</v>
      </c>
      <c r="AZ27" s="77">
        <f t="shared" si="11"/>
        <v>1.303778131730218E-4</v>
      </c>
      <c r="BA27" s="77">
        <f t="shared" si="12"/>
        <v>1.8687486554794643E-4</v>
      </c>
      <c r="BB27" s="77">
        <f t="shared" si="22"/>
        <v>2.2344584214288969E-2</v>
      </c>
      <c r="BC27" s="77">
        <f t="shared" si="23"/>
        <v>1.2494540429073212E-3</v>
      </c>
      <c r="BD27" s="77">
        <f t="shared" si="24"/>
        <v>7.1894672110664776E-2</v>
      </c>
      <c r="BE27" s="77">
        <f t="shared" si="25"/>
        <v>0.12032133785020029</v>
      </c>
      <c r="BF27" s="77"/>
      <c r="BG27" s="77">
        <f t="shared" si="26"/>
        <v>6.5232365857526365E-3</v>
      </c>
      <c r="BH27" s="77"/>
      <c r="BI27" s="77">
        <f t="shared" si="45"/>
        <v>0.13227263739105302</v>
      </c>
      <c r="BJ27" s="77">
        <f t="shared" si="27"/>
        <v>0.33142040108561255</v>
      </c>
      <c r="BK27" s="79">
        <f t="shared" si="14"/>
        <v>3.5202009556692724E-4</v>
      </c>
      <c r="BL27" s="79">
        <f t="shared" si="15"/>
        <v>0</v>
      </c>
      <c r="BM27" s="79">
        <f t="shared" si="16"/>
        <v>2.8770037440161355E-3</v>
      </c>
      <c r="BN27" s="79">
        <f t="shared" si="17"/>
        <v>8.6766434666591379E-3</v>
      </c>
      <c r="BO27" s="79">
        <f t="shared" si="18"/>
        <v>0.10561689348784545</v>
      </c>
      <c r="BP27" s="85"/>
      <c r="BQ27" s="77">
        <f t="shared" si="28"/>
        <v>2.4078254326540851E-5</v>
      </c>
      <c r="BR27" s="77">
        <f t="shared" si="29"/>
        <v>3.4913468773510966E-4</v>
      </c>
      <c r="BS27" s="77">
        <f t="shared" si="30"/>
        <v>0.18359668924003011</v>
      </c>
      <c r="BT27" s="77">
        <f t="shared" si="31"/>
        <v>2.2790067720090252E-2</v>
      </c>
      <c r="BU27" s="77">
        <f t="shared" si="32"/>
        <v>2.4696262854276372E-2</v>
      </c>
      <c r="BV27" s="77">
        <f t="shared" si="33"/>
        <v>2.3614747930774945E-2</v>
      </c>
      <c r="BW27" s="77">
        <f t="shared" si="34"/>
        <v>2.8837722598444963E-2</v>
      </c>
      <c r="BX27" s="77">
        <f t="shared" si="35"/>
        <v>4.0890895410082707E-2</v>
      </c>
      <c r="BY27" s="77">
        <f t="shared" si="36"/>
        <v>6.8775520441434521E-2</v>
      </c>
      <c r="BZ27" s="77">
        <f t="shared" si="37"/>
        <v>0.11413092550790059</v>
      </c>
      <c r="CA27" s="77"/>
      <c r="CB27" s="77">
        <f t="shared" si="38"/>
        <v>5.997491848507645E-3</v>
      </c>
      <c r="CC27" s="77"/>
      <c r="CD27" s="77">
        <f t="shared" si="39"/>
        <v>0.12589515926761968</v>
      </c>
      <c r="CE27" s="77">
        <f t="shared" si="40"/>
        <v>0.35032254828191617</v>
      </c>
      <c r="CF27" s="77">
        <f t="shared" si="40"/>
        <v>4.414346626534866E-4</v>
      </c>
      <c r="CG27" s="77">
        <f t="shared" si="40"/>
        <v>0</v>
      </c>
      <c r="CH27" s="77">
        <f t="shared" si="20"/>
        <v>3.1101078505140515E-3</v>
      </c>
      <c r="CI27" s="77">
        <f t="shared" si="21"/>
        <v>7.7351392024077982E-3</v>
      </c>
      <c r="CJ27" s="77">
        <f t="shared" si="41"/>
        <v>8.8820667168296979E-2</v>
      </c>
    </row>
    <row r="28" spans="1:109" x14ac:dyDescent="0.15">
      <c r="A28" s="44">
        <f t="shared" si="50"/>
        <v>105.3</v>
      </c>
      <c r="B28" s="50">
        <f t="shared" si="3"/>
        <v>135</v>
      </c>
      <c r="C28" s="123">
        <v>0.31977250000000002</v>
      </c>
      <c r="D28" s="13">
        <v>0.31977250000000002</v>
      </c>
      <c r="E28" s="13">
        <v>0.319698125</v>
      </c>
      <c r="F28" s="13">
        <v>0.2519575</v>
      </c>
      <c r="G28" s="13">
        <v>0.31878812499999998</v>
      </c>
      <c r="H28" s="13">
        <v>0.31873875000000002</v>
      </c>
      <c r="I28" s="13">
        <v>0.31315999999999999</v>
      </c>
      <c r="J28" s="13">
        <v>0.31737437499999999</v>
      </c>
      <c r="K28" s="13">
        <v>0.29709124999999997</v>
      </c>
      <c r="L28" s="92">
        <v>0.28041125</v>
      </c>
      <c r="M28" s="13"/>
      <c r="N28" s="13">
        <v>0.31781562499999999</v>
      </c>
      <c r="O28" s="13"/>
      <c r="P28" s="92">
        <v>0.27536375000000002</v>
      </c>
      <c r="Q28" s="92">
        <v>0.2243675</v>
      </c>
      <c r="R28" s="149">
        <v>0.22433</v>
      </c>
      <c r="S28" s="13">
        <v>0.31969687499999999</v>
      </c>
      <c r="T28" s="13">
        <v>0.31977250000000002</v>
      </c>
      <c r="U28" s="92">
        <v>0.31873562500000002</v>
      </c>
      <c r="V28" s="92">
        <v>0.31701499999999999</v>
      </c>
      <c r="W28" s="104">
        <v>0.29457937499999998</v>
      </c>
      <c r="X28" s="44">
        <f t="shared" si="4"/>
        <v>105.3</v>
      </c>
      <c r="Y28" s="12">
        <f t="shared" si="5"/>
        <v>135</v>
      </c>
      <c r="Z28" s="123">
        <v>0.34939937500000001</v>
      </c>
      <c r="AA28" s="13">
        <v>0.34939937500000001</v>
      </c>
      <c r="AB28" s="13">
        <v>0.34932437500000002</v>
      </c>
      <c r="AC28" s="13">
        <v>0.31258875000000003</v>
      </c>
      <c r="AD28" s="13">
        <v>0.338170625</v>
      </c>
      <c r="AE28" s="13">
        <v>0.33702500000000002</v>
      </c>
      <c r="AF28" s="13">
        <v>0.33762687499999999</v>
      </c>
      <c r="AG28" s="13">
        <v>0.33526</v>
      </c>
      <c r="AH28" s="13">
        <v>0.33412625000000001</v>
      </c>
      <c r="AI28" s="13">
        <v>0.32523374999999999</v>
      </c>
      <c r="AJ28" s="13">
        <v>0.30937562499999999</v>
      </c>
      <c r="AK28" s="13"/>
      <c r="AL28" s="13">
        <v>0.34746687500000001</v>
      </c>
      <c r="AM28" s="13"/>
      <c r="AN28" s="13">
        <v>0.30268250000000002</v>
      </c>
      <c r="AO28" s="13">
        <v>0.23866437500000001</v>
      </c>
      <c r="AP28" s="13">
        <v>0.34931187499999999</v>
      </c>
      <c r="AQ28" s="13">
        <v>0.34939937500000001</v>
      </c>
      <c r="AR28" s="13">
        <v>0.34820187499999999</v>
      </c>
      <c r="AS28" s="13">
        <v>0.34672625000000001</v>
      </c>
      <c r="AT28" s="104">
        <v>0.32805875000000001</v>
      </c>
      <c r="AU28" s="44">
        <f t="shared" si="6"/>
        <v>105.3</v>
      </c>
      <c r="AV28" s="12">
        <f t="shared" si="7"/>
        <v>135</v>
      </c>
      <c r="AW28" s="76">
        <f t="shared" si="8"/>
        <v>0</v>
      </c>
      <c r="AX28" s="76">
        <f t="shared" si="9"/>
        <v>2.3258722998386477E-4</v>
      </c>
      <c r="AY28" s="76">
        <f t="shared" si="10"/>
        <v>0.2120726453963365</v>
      </c>
      <c r="AZ28" s="76">
        <f t="shared" si="11"/>
        <v>3.0783603968447481E-3</v>
      </c>
      <c r="BA28" s="76">
        <f t="shared" si="12"/>
        <v>3.2327670453212829E-3</v>
      </c>
      <c r="BB28" s="76">
        <f t="shared" si="22"/>
        <v>2.0678763808645275E-2</v>
      </c>
      <c r="BC28" s="76">
        <f t="shared" si="23"/>
        <v>7.499472281074916E-3</v>
      </c>
      <c r="BD28" s="76">
        <f t="shared" si="24"/>
        <v>7.0929332572375797E-2</v>
      </c>
      <c r="BE28" s="76">
        <f t="shared" si="25"/>
        <v>0.12309141655395636</v>
      </c>
      <c r="BF28" s="76"/>
      <c r="BG28" s="76">
        <f t="shared" si="26"/>
        <v>6.1195850174734362E-3</v>
      </c>
      <c r="BH28" s="76"/>
      <c r="BI28" s="76">
        <f t="shared" si="45"/>
        <v>0.13887607596025298</v>
      </c>
      <c r="BJ28" s="76">
        <f t="shared" si="27"/>
        <v>0.29835273514764404</v>
      </c>
      <c r="BK28" s="76">
        <f t="shared" si="14"/>
        <v>2.3649625905924866E-4</v>
      </c>
      <c r="BL28" s="76">
        <f t="shared" si="15"/>
        <v>0</v>
      </c>
      <c r="BM28" s="76">
        <f t="shared" si="16"/>
        <v>3.2425396180096556E-3</v>
      </c>
      <c r="BN28" s="76">
        <f t="shared" si="17"/>
        <v>8.6233181402404005E-3</v>
      </c>
      <c r="BO28" s="76">
        <f t="shared" si="18"/>
        <v>7.8784526499308213E-2</v>
      </c>
      <c r="BP28" s="85"/>
      <c r="BQ28" s="76">
        <f t="shared" si="28"/>
        <v>0</v>
      </c>
      <c r="BR28" s="76">
        <f t="shared" si="29"/>
        <v>2.1465407601256223E-4</v>
      </c>
      <c r="BS28" s="76">
        <f t="shared" si="30"/>
        <v>0.10535400929094388</v>
      </c>
      <c r="BT28" s="76">
        <f t="shared" si="31"/>
        <v>3.2137292747017675E-2</v>
      </c>
      <c r="BU28" s="76">
        <f t="shared" si="32"/>
        <v>3.5416133758109876E-2</v>
      </c>
      <c r="BV28" s="76">
        <f t="shared" si="33"/>
        <v>3.3693534798108951E-2</v>
      </c>
      <c r="BW28" s="76">
        <f t="shared" si="34"/>
        <v>4.0467659680272779E-2</v>
      </c>
      <c r="BX28" s="76">
        <f t="shared" si="35"/>
        <v>4.371251379599634E-2</v>
      </c>
      <c r="BY28" s="76">
        <f t="shared" si="36"/>
        <v>6.9163332075222003E-2</v>
      </c>
      <c r="BZ28" s="76">
        <f t="shared" si="37"/>
        <v>0.11455014766411652</v>
      </c>
      <c r="CA28" s="76"/>
      <c r="CB28" s="76">
        <f t="shared" si="38"/>
        <v>5.5309200252576397E-3</v>
      </c>
      <c r="CC28" s="76"/>
      <c r="CD28" s="76">
        <f t="shared" si="39"/>
        <v>0.13370623516427294</v>
      </c>
      <c r="CE28" s="76">
        <f t="shared" si="40"/>
        <v>0.31692958809671595</v>
      </c>
      <c r="CF28" s="76">
        <f t="shared" si="40"/>
        <v>2.5042975534806869E-4</v>
      </c>
      <c r="CG28" s="76">
        <f t="shared" si="40"/>
        <v>0</v>
      </c>
      <c r="CH28" s="76">
        <f t="shared" si="20"/>
        <v>3.4273100803343393E-3</v>
      </c>
      <c r="CI28" s="76">
        <f t="shared" si="21"/>
        <v>7.6506290258819103E-3</v>
      </c>
      <c r="CJ28" s="76">
        <f t="shared" si="41"/>
        <v>6.1078028545414546E-2</v>
      </c>
    </row>
    <row r="29" spans="1:109" s="49" customFormat="1" x14ac:dyDescent="0.15">
      <c r="A29" s="81">
        <f t="shared" si="50"/>
        <v>109.2</v>
      </c>
      <c r="B29" s="50">
        <f t="shared" si="3"/>
        <v>140</v>
      </c>
      <c r="C29" s="124">
        <v>0.34417187500000002</v>
      </c>
      <c r="D29" s="82">
        <v>0.34415937499999999</v>
      </c>
      <c r="E29" s="82">
        <v>0.344126875</v>
      </c>
      <c r="F29" s="82">
        <v>0.288541875</v>
      </c>
      <c r="G29" s="82">
        <v>0.34475187499999999</v>
      </c>
      <c r="H29" s="82">
        <v>0.34469749999999999</v>
      </c>
      <c r="I29" s="82">
        <v>0.34020125000000001</v>
      </c>
      <c r="J29" s="82">
        <v>0.34358125</v>
      </c>
      <c r="K29" s="82">
        <v>0.31981187500000002</v>
      </c>
      <c r="L29" s="93">
        <v>0.30330062499999999</v>
      </c>
      <c r="M29" s="82"/>
      <c r="N29" s="82">
        <v>0.34195687499999999</v>
      </c>
      <c r="O29" s="82"/>
      <c r="P29" s="93">
        <v>0.29511562499999999</v>
      </c>
      <c r="Q29" s="93">
        <v>0.25705937499999998</v>
      </c>
      <c r="R29" s="149">
        <v>0.25697937500000001</v>
      </c>
      <c r="S29" s="82">
        <v>0.34411750000000002</v>
      </c>
      <c r="T29" s="82">
        <v>0.34417187500000002</v>
      </c>
      <c r="U29" s="93">
        <v>0.34283687499999999</v>
      </c>
      <c r="V29" s="93">
        <v>0.34099249999999998</v>
      </c>
      <c r="W29" s="105">
        <v>0.32444499999999998</v>
      </c>
      <c r="X29" s="81">
        <f t="shared" si="4"/>
        <v>109.2</v>
      </c>
      <c r="Y29" s="50">
        <f t="shared" si="5"/>
        <v>140</v>
      </c>
      <c r="Z29" s="124">
        <v>0.38083187499999999</v>
      </c>
      <c r="AA29" s="82">
        <v>0.38080937500000001</v>
      </c>
      <c r="AB29" s="82">
        <v>0.38077937499999998</v>
      </c>
      <c r="AC29" s="82">
        <v>0.36724437500000001</v>
      </c>
      <c r="AD29" s="82">
        <v>0.36596250000000002</v>
      </c>
      <c r="AE29" s="82">
        <v>0.36453312500000001</v>
      </c>
      <c r="AF29" s="82">
        <v>0.37102562500000003</v>
      </c>
      <c r="AG29" s="82">
        <v>0.36699187500000002</v>
      </c>
      <c r="AH29" s="82">
        <v>0.36335687500000002</v>
      </c>
      <c r="AI29" s="82">
        <v>0.35728312499999998</v>
      </c>
      <c r="AJ29" s="82">
        <v>0.34112999999999999</v>
      </c>
      <c r="AK29" s="82"/>
      <c r="AL29" s="82">
        <v>0.37840750000000001</v>
      </c>
      <c r="AM29" s="82"/>
      <c r="AN29" s="82">
        <v>0.33133875000000002</v>
      </c>
      <c r="AO29" s="82">
        <v>0.2718525</v>
      </c>
      <c r="AP29" s="82">
        <v>0.38077125000000001</v>
      </c>
      <c r="AQ29" s="82">
        <v>0.38083187499999999</v>
      </c>
      <c r="AR29" s="82">
        <v>0.3791775</v>
      </c>
      <c r="AS29" s="82">
        <v>0.37736625000000001</v>
      </c>
      <c r="AT29" s="105">
        <v>0.36574062499999999</v>
      </c>
      <c r="AU29" s="81">
        <f t="shared" si="6"/>
        <v>109.2</v>
      </c>
      <c r="AV29" s="50">
        <f t="shared" si="7"/>
        <v>140</v>
      </c>
      <c r="AW29" s="79">
        <f t="shared" si="8"/>
        <v>3.6319062968252061E-5</v>
      </c>
      <c r="AX29" s="79">
        <f t="shared" si="9"/>
        <v>1.3074862668548161E-4</v>
      </c>
      <c r="AY29" s="79">
        <f t="shared" si="10"/>
        <v>0.16163435783356792</v>
      </c>
      <c r="AZ29" s="79">
        <f t="shared" si="11"/>
        <v>-1.6852045217232506E-3</v>
      </c>
      <c r="BA29" s="79">
        <f t="shared" si="12"/>
        <v>-1.5272165978117008E-3</v>
      </c>
      <c r="BB29" s="79">
        <f t="shared" si="22"/>
        <v>1.1536750351840938E-2</v>
      </c>
      <c r="BC29" s="79">
        <f t="shared" si="23"/>
        <v>1.7160757252463214E-3</v>
      </c>
      <c r="BD29" s="79">
        <f t="shared" si="24"/>
        <v>7.077858991238023E-2</v>
      </c>
      <c r="BE29" s="79">
        <f t="shared" si="25"/>
        <v>0.11875244018704324</v>
      </c>
      <c r="BF29" s="79"/>
      <c r="BG29" s="79">
        <f t="shared" si="26"/>
        <v>6.4357379579607493E-3</v>
      </c>
      <c r="BH29" s="79"/>
      <c r="BI29" s="79">
        <f t="shared" si="45"/>
        <v>0.14253416261860449</v>
      </c>
      <c r="BJ29" s="79">
        <f t="shared" si="27"/>
        <v>0.25310754982521461</v>
      </c>
      <c r="BK29" s="79">
        <f t="shared" si="14"/>
        <v>1.579879239115497E-4</v>
      </c>
      <c r="BL29" s="79">
        <f t="shared" si="15"/>
        <v>0</v>
      </c>
      <c r="BM29" s="79">
        <f t="shared" si="16"/>
        <v>3.8788759250012236E-3</v>
      </c>
      <c r="BN29" s="79">
        <f t="shared" si="17"/>
        <v>9.2377536659555334E-3</v>
      </c>
      <c r="BO29" s="79">
        <f t="shared" si="18"/>
        <v>5.7316929223226135E-2</v>
      </c>
      <c r="BP29" s="85"/>
      <c r="BQ29" s="79">
        <f t="shared" si="28"/>
        <v>5.9081189041702111E-5</v>
      </c>
      <c r="BR29" s="79">
        <f t="shared" si="29"/>
        <v>1.3785610776411738E-4</v>
      </c>
      <c r="BS29" s="79">
        <f t="shared" si="30"/>
        <v>3.5678473604658159E-2</v>
      </c>
      <c r="BT29" s="79">
        <f t="shared" si="31"/>
        <v>3.9044460235897964E-2</v>
      </c>
      <c r="BU29" s="79">
        <f t="shared" si="32"/>
        <v>4.2797756884189311E-2</v>
      </c>
      <c r="BV29" s="79">
        <f t="shared" si="33"/>
        <v>2.574955155736363E-2</v>
      </c>
      <c r="BW29" s="79">
        <f t="shared" si="34"/>
        <v>3.6341495837237794E-2</v>
      </c>
      <c r="BX29" s="79">
        <f t="shared" si="35"/>
        <v>4.5886390155760896E-2</v>
      </c>
      <c r="BY29" s="79">
        <f t="shared" si="36"/>
        <v>6.1835028908754051E-2</v>
      </c>
      <c r="BZ29" s="79">
        <f t="shared" si="37"/>
        <v>0.10425039920831207</v>
      </c>
      <c r="CA29" s="79"/>
      <c r="CB29" s="79">
        <f t="shared" si="38"/>
        <v>6.3659981192487596E-3</v>
      </c>
      <c r="CC29" s="79"/>
      <c r="CD29" s="79">
        <f t="shared" si="39"/>
        <v>0.12996056330631456</v>
      </c>
      <c r="CE29" s="79">
        <f t="shared" si="40"/>
        <v>0.28616138026786753</v>
      </c>
      <c r="CF29" s="79">
        <f t="shared" si="40"/>
        <v>1.5919098158467129E-4</v>
      </c>
      <c r="CG29" s="79">
        <f t="shared" si="40"/>
        <v>0</v>
      </c>
      <c r="CH29" s="79">
        <f t="shared" si="20"/>
        <v>4.3441085387088086E-3</v>
      </c>
      <c r="CI29" s="79">
        <f t="shared" si="21"/>
        <v>9.1001442565698375E-3</v>
      </c>
      <c r="CJ29" s="79">
        <f t="shared" si="41"/>
        <v>3.9627066405615342E-2</v>
      </c>
    </row>
    <row r="30" spans="1:109" s="48" customFormat="1" x14ac:dyDescent="0.15">
      <c r="A30" s="80">
        <v>110</v>
      </c>
      <c r="B30" s="155">
        <f>A30/$C$60</f>
        <v>141.02564102564102</v>
      </c>
      <c r="C30" s="144">
        <f>(C31-C29)/($A$31-$A$29)*($A$30-$A$29)+C29</f>
        <v>0.34865315705128203</v>
      </c>
      <c r="D30" s="82">
        <f t="shared" ref="D30:W30" si="51">(D31-D29)/($A$31-$A$29)*($A$30-$A$29)+D29</f>
        <v>0.34864322115384611</v>
      </c>
      <c r="E30" s="82">
        <f t="shared" si="51"/>
        <v>0.34861225961538461</v>
      </c>
      <c r="F30" s="82">
        <f t="shared" si="51"/>
        <v>0.29657302884615383</v>
      </c>
      <c r="G30" s="82">
        <f t="shared" si="51"/>
        <v>0.34860828525641024</v>
      </c>
      <c r="H30" s="82">
        <f t="shared" si="51"/>
        <v>0.34854698717948712</v>
      </c>
      <c r="I30" s="82">
        <f t="shared" si="51"/>
        <v>0.34442791666666667</v>
      </c>
      <c r="J30" s="82">
        <f t="shared" si="51"/>
        <v>0.34764522435897433</v>
      </c>
      <c r="K30" s="82">
        <f t="shared" si="51"/>
        <v>0.32436213141025638</v>
      </c>
      <c r="L30" s="82">
        <f t="shared" si="51"/>
        <v>0.30770113782051278</v>
      </c>
      <c r="M30" s="82"/>
      <c r="N30" s="82">
        <f t="shared" si="51"/>
        <v>0.3463482852564102</v>
      </c>
      <c r="O30" s="82"/>
      <c r="P30" s="82">
        <f t="shared" si="51"/>
        <v>0.29889383012820508</v>
      </c>
      <c r="Q30" s="93">
        <f t="shared" si="51"/>
        <v>0.26264488782051276</v>
      </c>
      <c r="R30" s="149">
        <f t="shared" si="51"/>
        <v>0.26247860576923077</v>
      </c>
      <c r="S30" s="93">
        <f t="shared" si="51"/>
        <v>0.34860288461538463</v>
      </c>
      <c r="T30" s="93">
        <f t="shared" si="51"/>
        <v>0.34865315705128203</v>
      </c>
      <c r="U30" s="93">
        <f t="shared" si="51"/>
        <v>0.34720905448717942</v>
      </c>
      <c r="V30" s="93">
        <f t="shared" si="51"/>
        <v>0.34535903846153843</v>
      </c>
      <c r="W30" s="105">
        <f t="shared" si="51"/>
        <v>0.32999871794871793</v>
      </c>
      <c r="X30" s="80">
        <f t="shared" si="4"/>
        <v>110</v>
      </c>
      <c r="Y30" s="155">
        <f t="shared" si="5"/>
        <v>141.02564102564102</v>
      </c>
      <c r="Z30" s="144">
        <f t="shared" ref="Z30:AJ30" si="52">(Z31-Z29)/($X$31-$X$29)*($X$30-$X$29)+Z29</f>
        <v>0.38682982371794866</v>
      </c>
      <c r="AA30" s="82">
        <f t="shared" si="52"/>
        <v>0.38680578525641024</v>
      </c>
      <c r="AB30" s="82">
        <f t="shared" si="52"/>
        <v>0.38678347756410253</v>
      </c>
      <c r="AC30" s="82">
        <f t="shared" si="52"/>
        <v>0.3775886057692307</v>
      </c>
      <c r="AD30" s="82">
        <f t="shared" si="52"/>
        <v>0.37066929487179484</v>
      </c>
      <c r="AE30" s="82">
        <f t="shared" si="52"/>
        <v>0.36904709935897434</v>
      </c>
      <c r="AF30" s="82">
        <f t="shared" si="52"/>
        <v>0.37672229166666665</v>
      </c>
      <c r="AG30" s="82">
        <f t="shared" si="52"/>
        <v>0.37218828525641023</v>
      </c>
      <c r="AH30" s="82">
        <f t="shared" si="52"/>
        <v>0.36821751602564101</v>
      </c>
      <c r="AI30" s="82">
        <f t="shared" si="52"/>
        <v>0.36324902243589741</v>
      </c>
      <c r="AJ30" s="82">
        <f t="shared" si="52"/>
        <v>0.34726320512820508</v>
      </c>
      <c r="AK30" s="82"/>
      <c r="AL30" s="82">
        <f>(AL31-AL29)/($X$31-$X$29)*($X$30-$X$29)+AL29</f>
        <v>0.38430480769230768</v>
      </c>
      <c r="AM30" s="93"/>
      <c r="AN30" s="93">
        <f t="shared" ref="AN30:AT30" si="53">(AN31-AN29)/($X$31-$X$29)*($X$30-$X$29)+AN29</f>
        <v>0.33665195512820512</v>
      </c>
      <c r="AO30" s="93">
        <f t="shared" si="53"/>
        <v>0.27829032051282049</v>
      </c>
      <c r="AP30" s="93">
        <f t="shared" si="53"/>
        <v>0.38677522435897432</v>
      </c>
      <c r="AQ30" s="93">
        <f t="shared" si="53"/>
        <v>0.38682982371794866</v>
      </c>
      <c r="AR30" s="93">
        <f t="shared" si="53"/>
        <v>0.38510019230769227</v>
      </c>
      <c r="AS30" s="93">
        <f t="shared" si="53"/>
        <v>0.38323342948717948</v>
      </c>
      <c r="AT30" s="105">
        <f t="shared" si="53"/>
        <v>0.37276972756410254</v>
      </c>
      <c r="AU30" s="80">
        <f t="shared" si="6"/>
        <v>110</v>
      </c>
      <c r="AV30" s="155">
        <f t="shared" si="7"/>
        <v>141.02564102564102</v>
      </c>
      <c r="AW30" s="78">
        <f t="shared" si="8"/>
        <v>2.8497941966027845E-5</v>
      </c>
      <c r="AX30" s="78">
        <f t="shared" si="9"/>
        <v>1.1730120628564397E-4</v>
      </c>
      <c r="AY30" s="78">
        <f t="shared" si="10"/>
        <v>0.1493751803241751</v>
      </c>
      <c r="AZ30" s="78">
        <f t="shared" si="11"/>
        <v>1.287003830720551E-4</v>
      </c>
      <c r="BA30" s="78">
        <f t="shared" si="12"/>
        <v>3.0451429923316953E-4</v>
      </c>
      <c r="BB30" s="78">
        <f t="shared" si="22"/>
        <v>1.2118749821025955E-2</v>
      </c>
      <c r="BC30" s="78">
        <f t="shared" si="23"/>
        <v>2.8909323547569297E-3</v>
      </c>
      <c r="BD30" s="78">
        <f t="shared" si="24"/>
        <v>6.9671033087627454E-2</v>
      </c>
      <c r="BE30" s="78">
        <f t="shared" si="25"/>
        <v>0.11745776110883106</v>
      </c>
      <c r="BF30" s="78"/>
      <c r="BG30" s="78">
        <f t="shared" si="26"/>
        <v>6.6107871053432236E-3</v>
      </c>
      <c r="BH30" s="78"/>
      <c r="BI30" s="78">
        <f t="shared" si="45"/>
        <v>0.14271870458284144</v>
      </c>
      <c r="BJ30" s="78">
        <f t="shared" si="27"/>
        <v>0.24668719468419625</v>
      </c>
      <c r="BK30" s="98">
        <f t="shared" si="14"/>
        <v>1.4419039346314375E-4</v>
      </c>
      <c r="BL30" s="98">
        <f t="shared" si="15"/>
        <v>0</v>
      </c>
      <c r="BM30" s="98">
        <f t="shared" si="16"/>
        <v>4.1419460426402885E-3</v>
      </c>
      <c r="BN30" s="98">
        <f t="shared" si="17"/>
        <v>9.4481249434350614E-3</v>
      </c>
      <c r="BO30" s="98">
        <f t="shared" si="18"/>
        <v>5.3504288503603836E-2</v>
      </c>
      <c r="BP30" s="85"/>
      <c r="BQ30" s="78">
        <f t="shared" si="28"/>
        <v>6.2142213615747191E-5</v>
      </c>
      <c r="BR30" s="78">
        <f t="shared" si="29"/>
        <v>1.1981018785130064E-4</v>
      </c>
      <c r="BS30" s="78">
        <f t="shared" si="30"/>
        <v>2.3889621177337301E-2</v>
      </c>
      <c r="BT30" s="78">
        <f t="shared" si="31"/>
        <v>4.1776843085234903E-2</v>
      </c>
      <c r="BU30" s="78">
        <f t="shared" si="32"/>
        <v>4.5970406800744344E-2</v>
      </c>
      <c r="BV30" s="78">
        <f t="shared" si="33"/>
        <v>2.6129143699767494E-2</v>
      </c>
      <c r="BW30" s="78">
        <f t="shared" si="34"/>
        <v>3.7850076606849456E-2</v>
      </c>
      <c r="BX30" s="78">
        <f t="shared" si="35"/>
        <v>4.8114976020769647E-2</v>
      </c>
      <c r="BY30" s="78">
        <f t="shared" si="36"/>
        <v>6.0959108724886878E-2</v>
      </c>
      <c r="BZ30" s="78">
        <f t="shared" si="37"/>
        <v>0.10228430220156191</v>
      </c>
      <c r="CA30" s="78"/>
      <c r="CB30" s="78">
        <f t="shared" si="38"/>
        <v>6.5274595463509534E-3</v>
      </c>
      <c r="CC30" s="78"/>
      <c r="CD30" s="78">
        <f t="shared" si="39"/>
        <v>0.12971561527357831</v>
      </c>
      <c r="CE30" s="78">
        <f t="shared" si="40"/>
        <v>0.28058721574753287</v>
      </c>
      <c r="CF30" s="78">
        <f t="shared" si="40"/>
        <v>1.4114568119274353E-4</v>
      </c>
      <c r="CG30" s="78">
        <f t="shared" si="40"/>
        <v>0</v>
      </c>
      <c r="CH30" s="78">
        <f t="shared" si="20"/>
        <v>4.471297982229853E-3</v>
      </c>
      <c r="CI30" s="78">
        <f t="shared" si="21"/>
        <v>9.297096579066879E-3</v>
      </c>
      <c r="CJ30" s="78">
        <f t="shared" si="41"/>
        <v>3.6346980743909338E-2</v>
      </c>
      <c r="CK30" s="49"/>
      <c r="CL30" s="49"/>
      <c r="CM30" s="49"/>
      <c r="CN30" s="49"/>
      <c r="CO30" s="49"/>
      <c r="CP30" s="49"/>
      <c r="CQ30" s="49"/>
      <c r="CR30" s="49"/>
      <c r="CS30" s="49"/>
      <c r="CT30" s="49"/>
      <c r="CU30" s="49"/>
      <c r="CV30" s="49"/>
      <c r="CW30" s="49"/>
      <c r="CX30" s="49"/>
      <c r="CY30" s="49"/>
      <c r="CZ30" s="49"/>
      <c r="DA30" s="49"/>
      <c r="DB30" s="49"/>
      <c r="DC30" s="49"/>
      <c r="DD30" s="49"/>
      <c r="DE30" s="49"/>
    </row>
    <row r="31" spans="1:109" x14ac:dyDescent="0.15">
      <c r="A31" s="44">
        <f t="shared" ref="A31:A36" si="54">B31*$C$60</f>
        <v>113.10000000000001</v>
      </c>
      <c r="B31" s="50">
        <f>B29+5</f>
        <v>145</v>
      </c>
      <c r="C31" s="122">
        <v>0.36601812500000003</v>
      </c>
      <c r="D31" s="10">
        <v>0.36601812500000003</v>
      </c>
      <c r="E31" s="10">
        <v>0.36599312499999997</v>
      </c>
      <c r="F31" s="10">
        <v>0.32769375000000001</v>
      </c>
      <c r="G31" s="10">
        <v>0.36355187500000002</v>
      </c>
      <c r="H31" s="10">
        <v>0.36346374999999997</v>
      </c>
      <c r="I31" s="10">
        <v>0.36080625</v>
      </c>
      <c r="J31" s="10">
        <v>0.36339312499999998</v>
      </c>
      <c r="K31" s="10">
        <v>0.34199437500000002</v>
      </c>
      <c r="L31" s="91">
        <v>0.32475312499999998</v>
      </c>
      <c r="M31" s="10"/>
      <c r="N31" s="10">
        <v>0.36336499999999999</v>
      </c>
      <c r="O31" s="10"/>
      <c r="P31" s="91">
        <v>0.31353437499999998</v>
      </c>
      <c r="Q31" s="91">
        <v>0.28428874999999998</v>
      </c>
      <c r="R31" s="149">
        <v>0.283788125</v>
      </c>
      <c r="S31" s="10">
        <v>0.36598375</v>
      </c>
      <c r="T31" s="82">
        <v>0.36601812500000003</v>
      </c>
      <c r="U31" s="91">
        <v>0.36415124999999998</v>
      </c>
      <c r="V31" s="91">
        <v>0.36227937500000001</v>
      </c>
      <c r="W31" s="103">
        <v>0.35151937500000002</v>
      </c>
      <c r="X31" s="44">
        <f t="shared" si="4"/>
        <v>113.10000000000001</v>
      </c>
      <c r="Y31" s="1">
        <f t="shared" si="5"/>
        <v>145</v>
      </c>
      <c r="Z31" s="122">
        <v>0.41007187499999997</v>
      </c>
      <c r="AA31" s="10">
        <v>0.410041875</v>
      </c>
      <c r="AB31" s="10">
        <v>0.41004937499999999</v>
      </c>
      <c r="AC31" s="10">
        <v>0.4176725</v>
      </c>
      <c r="AD31" s="10">
        <v>0.38890812499999999</v>
      </c>
      <c r="AE31" s="10">
        <v>0.38653874999999999</v>
      </c>
      <c r="AF31" s="10">
        <v>0.398796875</v>
      </c>
      <c r="AG31" s="10">
        <v>0.392324375</v>
      </c>
      <c r="AH31" s="10">
        <v>0.38705250000000002</v>
      </c>
      <c r="AI31" s="10">
        <v>0.386366875</v>
      </c>
      <c r="AJ31" s="10">
        <v>0.37102937499999999</v>
      </c>
      <c r="AK31" s="10"/>
      <c r="AL31" s="10">
        <v>0.40715687499999997</v>
      </c>
      <c r="AM31" s="10"/>
      <c r="AN31" s="10">
        <v>0.35724062499999998</v>
      </c>
      <c r="AO31" s="10">
        <v>0.30323687500000002</v>
      </c>
      <c r="AP31" s="10">
        <v>0.41004062499999999</v>
      </c>
      <c r="AQ31" s="10">
        <v>0.41007187499999997</v>
      </c>
      <c r="AR31" s="10">
        <v>0.408050625</v>
      </c>
      <c r="AS31" s="10">
        <v>0.40596874999999999</v>
      </c>
      <c r="AT31" s="103">
        <v>0.40000750000000002</v>
      </c>
      <c r="AU31" s="44">
        <f t="shared" si="6"/>
        <v>113.10000000000001</v>
      </c>
      <c r="AV31" s="1">
        <f t="shared" si="7"/>
        <v>145</v>
      </c>
      <c r="AW31" s="77">
        <f t="shared" si="8"/>
        <v>0</v>
      </c>
      <c r="AX31" s="77">
        <f t="shared" si="9"/>
        <v>6.8302628456043686E-5</v>
      </c>
      <c r="AY31" s="77">
        <f t="shared" si="10"/>
        <v>0.10470622185718267</v>
      </c>
      <c r="AZ31" s="77">
        <f t="shared" si="11"/>
        <v>6.7380542971744988E-3</v>
      </c>
      <c r="BA31" s="77">
        <f t="shared" si="12"/>
        <v>6.9788210624816818E-3</v>
      </c>
      <c r="BB31" s="77">
        <f t="shared" si="22"/>
        <v>1.4239390467343746E-2</v>
      </c>
      <c r="BC31" s="77">
        <f t="shared" si="23"/>
        <v>7.1717759878695726E-3</v>
      </c>
      <c r="BD31" s="77">
        <f t="shared" si="24"/>
        <v>6.5635410814696704E-2</v>
      </c>
      <c r="BE31" s="77">
        <f t="shared" si="25"/>
        <v>0.11274031852930794</v>
      </c>
      <c r="BF31" s="77"/>
      <c r="BG31" s="77">
        <f t="shared" si="26"/>
        <v>7.2486164448824324E-3</v>
      </c>
      <c r="BH31" s="77"/>
      <c r="BI31" s="77">
        <f t="shared" si="45"/>
        <v>0.14339112304889287</v>
      </c>
      <c r="BJ31" s="77">
        <f t="shared" si="27"/>
        <v>0.22329324538231554</v>
      </c>
      <c r="BK31" s="79">
        <f t="shared" si="14"/>
        <v>9.3916114126946324E-5</v>
      </c>
      <c r="BL31" s="79">
        <f t="shared" si="15"/>
        <v>0</v>
      </c>
      <c r="BM31" s="79">
        <f t="shared" si="16"/>
        <v>5.1004987799444235E-3</v>
      </c>
      <c r="BN31" s="79">
        <f t="shared" si="17"/>
        <v>1.0214658085579812E-2</v>
      </c>
      <c r="BO31" s="79">
        <f t="shared" si="18"/>
        <v>3.9612109372998958E-2</v>
      </c>
      <c r="BP31" s="85"/>
      <c r="BQ31" s="77">
        <f t="shared" si="28"/>
        <v>7.3157906769330362E-5</v>
      </c>
      <c r="BR31" s="77">
        <f t="shared" si="29"/>
        <v>5.4868430076997768E-5</v>
      </c>
      <c r="BS31" s="77">
        <f t="shared" si="30"/>
        <v>-1.8534860504637214E-2</v>
      </c>
      <c r="BT31" s="77">
        <f t="shared" si="31"/>
        <v>5.1609854979691019E-2</v>
      </c>
      <c r="BU31" s="77">
        <f t="shared" si="32"/>
        <v>5.7387805491415353E-2</v>
      </c>
      <c r="BV31" s="77">
        <f t="shared" si="33"/>
        <v>2.749517996082999E-2</v>
      </c>
      <c r="BW31" s="77">
        <f t="shared" si="34"/>
        <v>4.3278998346326418E-2</v>
      </c>
      <c r="BX31" s="77">
        <f t="shared" si="35"/>
        <v>5.6134976337989417E-2</v>
      </c>
      <c r="BY31" s="77">
        <f t="shared" si="36"/>
        <v>5.7806939332281634E-2</v>
      </c>
      <c r="BZ31" s="77">
        <f t="shared" si="37"/>
        <v>9.5208919168133593E-2</v>
      </c>
      <c r="CA31" s="77"/>
      <c r="CB31" s="77">
        <f t="shared" si="38"/>
        <v>7.1085099410926464E-3</v>
      </c>
      <c r="CC31" s="77"/>
      <c r="CD31" s="77">
        <f t="shared" si="39"/>
        <v>0.12883412206701569</v>
      </c>
      <c r="CE31" s="77">
        <f t="shared" si="40"/>
        <v>0.26052749899026839</v>
      </c>
      <c r="CF31" s="77">
        <f t="shared" si="40"/>
        <v>7.6206152884741686E-5</v>
      </c>
      <c r="CG31" s="77">
        <f t="shared" si="40"/>
        <v>0</v>
      </c>
      <c r="CH31" s="77">
        <f t="shared" si="20"/>
        <v>4.9290139685877615E-3</v>
      </c>
      <c r="CI31" s="77">
        <f t="shared" si="21"/>
        <v>1.0005867873772093E-2</v>
      </c>
      <c r="CJ31" s="77">
        <f t="shared" si="41"/>
        <v>2.454295359807341E-2</v>
      </c>
    </row>
    <row r="32" spans="1:109" x14ac:dyDescent="0.15">
      <c r="A32" s="44">
        <f t="shared" si="54"/>
        <v>117</v>
      </c>
      <c r="B32" s="50">
        <f t="shared" si="3"/>
        <v>150</v>
      </c>
      <c r="C32" s="122">
        <v>0.38369312500000002</v>
      </c>
      <c r="D32" s="10">
        <v>0.38368312500000001</v>
      </c>
      <c r="E32" s="10">
        <v>0.38367374999999998</v>
      </c>
      <c r="F32" s="10">
        <v>0.35961937500000002</v>
      </c>
      <c r="G32" s="10">
        <v>0.381054375</v>
      </c>
      <c r="H32" s="10">
        <v>0.38081562499999999</v>
      </c>
      <c r="I32" s="10">
        <v>0.37742874999999998</v>
      </c>
      <c r="J32" s="10">
        <v>0.37948312499999998</v>
      </c>
      <c r="K32" s="10">
        <v>0.36069125000000002</v>
      </c>
      <c r="L32" s="91">
        <v>0.34480624999999998</v>
      </c>
      <c r="M32" s="10"/>
      <c r="N32" s="10">
        <v>0.38088687500000001</v>
      </c>
      <c r="O32" s="10"/>
      <c r="P32" s="91">
        <v>0.32970250000000001</v>
      </c>
      <c r="Q32" s="91">
        <v>0.30914312500000002</v>
      </c>
      <c r="R32" s="149">
        <v>0.30823499999999998</v>
      </c>
      <c r="S32" s="10">
        <v>0.38366125000000001</v>
      </c>
      <c r="T32" s="82">
        <v>0.38369312500000002</v>
      </c>
      <c r="U32" s="91">
        <v>0.38154125</v>
      </c>
      <c r="V32" s="91">
        <v>0.37972250000000002</v>
      </c>
      <c r="W32" s="103">
        <v>0.37325562499999998</v>
      </c>
      <c r="X32" s="44">
        <f t="shared" si="4"/>
        <v>117</v>
      </c>
      <c r="Y32" s="1">
        <f t="shared" si="5"/>
        <v>150</v>
      </c>
      <c r="Z32" s="122">
        <v>0.44027312499999999</v>
      </c>
      <c r="AA32" s="10">
        <v>0.44012562500000002</v>
      </c>
      <c r="AB32" s="10">
        <v>0.4402625</v>
      </c>
      <c r="AC32" s="10">
        <v>0.46826062499999999</v>
      </c>
      <c r="AD32" s="10">
        <v>0.409135625</v>
      </c>
      <c r="AE32" s="10">
        <v>0.40568500000000002</v>
      </c>
      <c r="AF32" s="10">
        <v>0.42515187500000001</v>
      </c>
      <c r="AG32" s="10">
        <v>0.41651125</v>
      </c>
      <c r="AH32" s="10">
        <v>0.40934124999999999</v>
      </c>
      <c r="AI32" s="10">
        <v>0.417379375</v>
      </c>
      <c r="AJ32" s="10">
        <v>0.40324874999999999</v>
      </c>
      <c r="AK32" s="10"/>
      <c r="AL32" s="10">
        <v>0.43709124999999999</v>
      </c>
      <c r="AM32" s="10"/>
      <c r="AN32" s="10">
        <v>0.38478937499999999</v>
      </c>
      <c r="AO32" s="10">
        <v>0.32921250000000002</v>
      </c>
      <c r="AP32" s="10">
        <v>0.44025999999999998</v>
      </c>
      <c r="AQ32" s="10">
        <v>0.44027312499999999</v>
      </c>
      <c r="AR32" s="10">
        <v>0.43765625000000002</v>
      </c>
      <c r="AS32" s="10">
        <v>0.43566687500000001</v>
      </c>
      <c r="AT32" s="103">
        <v>0.43256312499999999</v>
      </c>
      <c r="AU32" s="44">
        <f t="shared" si="6"/>
        <v>117</v>
      </c>
      <c r="AV32" s="1">
        <f t="shared" si="7"/>
        <v>150</v>
      </c>
      <c r="AW32" s="77">
        <f t="shared" si="8"/>
        <v>2.6062494604275226E-5</v>
      </c>
      <c r="AX32" s="77">
        <f t="shared" si="9"/>
        <v>5.0496083295846551E-5</v>
      </c>
      <c r="AY32" s="77">
        <f t="shared" si="10"/>
        <v>6.2742197947904338E-2</v>
      </c>
      <c r="AZ32" s="77">
        <f t="shared" si="11"/>
        <v>6.8772407636963073E-3</v>
      </c>
      <c r="BA32" s="77">
        <f t="shared" si="12"/>
        <v>7.4994828223727819E-3</v>
      </c>
      <c r="BB32" s="77">
        <f t="shared" si="22"/>
        <v>1.6326523963649451E-2</v>
      </c>
      <c r="BC32" s="77">
        <f t="shared" si="23"/>
        <v>1.097231022838902E-2</v>
      </c>
      <c r="BD32" s="77">
        <f t="shared" si="24"/>
        <v>5.9948624307511383E-2</v>
      </c>
      <c r="BE32" s="77">
        <f t="shared" si="25"/>
        <v>0.10134889698636128</v>
      </c>
      <c r="BF32" s="77"/>
      <c r="BG32" s="77">
        <f t="shared" si="26"/>
        <v>7.3137875483174474E-3</v>
      </c>
      <c r="BH32" s="77"/>
      <c r="BI32" s="77">
        <f t="shared" si="45"/>
        <v>0.14071303727425402</v>
      </c>
      <c r="BJ32" s="77">
        <f t="shared" si="27"/>
        <v>0.19429589727467753</v>
      </c>
      <c r="BK32" s="79">
        <f t="shared" si="14"/>
        <v>8.3074201551082069E-5</v>
      </c>
      <c r="BL32" s="79">
        <f t="shared" si="15"/>
        <v>0</v>
      </c>
      <c r="BM32" s="79">
        <f t="shared" si="16"/>
        <v>5.6083230576519328E-3</v>
      </c>
      <c r="BN32" s="79">
        <f t="shared" si="17"/>
        <v>1.0348439263799697E-2</v>
      </c>
      <c r="BO32" s="79">
        <f t="shared" si="18"/>
        <v>2.7202728743185179E-2</v>
      </c>
      <c r="BP32" s="85"/>
      <c r="BQ32" s="77">
        <f t="shared" si="28"/>
        <v>3.3501931329550741E-4</v>
      </c>
      <c r="BR32" s="77">
        <f t="shared" si="29"/>
        <v>2.4132747144142265E-5</v>
      </c>
      <c r="BS32" s="77">
        <f t="shared" si="30"/>
        <v>-6.3568495124475294E-2</v>
      </c>
      <c r="BT32" s="77">
        <f t="shared" si="31"/>
        <v>7.072314486604192E-2</v>
      </c>
      <c r="BU32" s="77">
        <f t="shared" si="32"/>
        <v>7.856060939445253E-2</v>
      </c>
      <c r="BV32" s="77">
        <f t="shared" si="33"/>
        <v>3.4345157906242804E-2</v>
      </c>
      <c r="BW32" s="77">
        <f t="shared" si="34"/>
        <v>5.3970759627901405E-2</v>
      </c>
      <c r="BX32" s="77">
        <f t="shared" si="35"/>
        <v>7.0256105230134133E-2</v>
      </c>
      <c r="BY32" s="77">
        <f t="shared" si="36"/>
        <v>5.199897222888631E-2</v>
      </c>
      <c r="BZ32" s="77">
        <f t="shared" si="37"/>
        <v>8.4094106357275378E-2</v>
      </c>
      <c r="CA32" s="77"/>
      <c r="CB32" s="77">
        <f t="shared" si="38"/>
        <v>7.2270479829991911E-3</v>
      </c>
      <c r="CC32" s="77"/>
      <c r="CD32" s="77">
        <f t="shared" si="39"/>
        <v>0.12602120558687291</v>
      </c>
      <c r="CE32" s="77">
        <f t="shared" si="40"/>
        <v>0.25225392760459764</v>
      </c>
      <c r="CF32" s="77">
        <f t="shared" si="40"/>
        <v>2.9811040589867296E-5</v>
      </c>
      <c r="CG32" s="77">
        <f t="shared" si="40"/>
        <v>0</v>
      </c>
      <c r="CH32" s="77">
        <f t="shared" si="20"/>
        <v>5.9437536642736556E-3</v>
      </c>
      <c r="CI32" s="77">
        <f t="shared" si="21"/>
        <v>1.0462255673679784E-2</v>
      </c>
      <c r="CJ32" s="77">
        <f t="shared" si="41"/>
        <v>1.7511856986501265E-2</v>
      </c>
    </row>
    <row r="33" spans="1:109" x14ac:dyDescent="0.15">
      <c r="A33" s="44">
        <f t="shared" si="54"/>
        <v>120.9</v>
      </c>
      <c r="B33" s="50">
        <f t="shared" si="3"/>
        <v>155</v>
      </c>
      <c r="C33" s="122">
        <v>0.39905437500000002</v>
      </c>
      <c r="D33" s="10">
        <v>0.39902437499999999</v>
      </c>
      <c r="E33" s="10">
        <v>0.39904374999999997</v>
      </c>
      <c r="F33" s="10">
        <v>0.38902187500000002</v>
      </c>
      <c r="G33" s="10">
        <v>0.39285500000000001</v>
      </c>
      <c r="H33" s="10">
        <v>0.39205875000000001</v>
      </c>
      <c r="I33" s="10">
        <v>0.39050562500000002</v>
      </c>
      <c r="J33" s="10">
        <v>0.39024124999999998</v>
      </c>
      <c r="K33" s="10">
        <v>0.37801562500000002</v>
      </c>
      <c r="L33" s="91">
        <v>0.36239624999999998</v>
      </c>
      <c r="M33" s="10"/>
      <c r="N33" s="10">
        <v>0.39603312499999999</v>
      </c>
      <c r="O33" s="10"/>
      <c r="P33" s="91">
        <v>0.34356937500000001</v>
      </c>
      <c r="Q33" s="91">
        <v>0.32898500000000003</v>
      </c>
      <c r="R33" s="149">
        <v>0.32730562499999999</v>
      </c>
      <c r="S33" s="10">
        <v>0.39904125000000001</v>
      </c>
      <c r="T33" s="82">
        <v>0.39905437500000002</v>
      </c>
      <c r="U33" s="91">
        <v>0.39626250000000002</v>
      </c>
      <c r="V33" s="91">
        <v>0.39463562499999999</v>
      </c>
      <c r="W33" s="103">
        <v>0.39060687500000002</v>
      </c>
      <c r="X33" s="44">
        <f t="shared" si="4"/>
        <v>120.9</v>
      </c>
      <c r="Y33" s="1">
        <f t="shared" si="5"/>
        <v>155</v>
      </c>
      <c r="Z33" s="122">
        <v>0.46535874999999999</v>
      </c>
      <c r="AA33" s="10">
        <v>0.46513624999999997</v>
      </c>
      <c r="AB33" s="10">
        <v>0.46535375000000001</v>
      </c>
      <c r="AC33" s="10">
        <v>0.50460562499999995</v>
      </c>
      <c r="AD33" s="10">
        <v>0.42500687500000001</v>
      </c>
      <c r="AE33" s="10">
        <v>0.41890812500000002</v>
      </c>
      <c r="AF33" s="10">
        <v>0.45013937500000001</v>
      </c>
      <c r="AG33" s="10">
        <v>0.43843812500000001</v>
      </c>
      <c r="AH33" s="10">
        <v>0.42595687500000001</v>
      </c>
      <c r="AI33" s="10">
        <v>0.44463374999999999</v>
      </c>
      <c r="AJ33" s="10">
        <v>0.43122125</v>
      </c>
      <c r="AK33" s="10"/>
      <c r="AL33" s="10">
        <v>0.46252749999999998</v>
      </c>
      <c r="AM33" s="10"/>
      <c r="AN33" s="10">
        <v>0.40861937500000001</v>
      </c>
      <c r="AO33" s="10">
        <v>0.35234874999999999</v>
      </c>
      <c r="AP33" s="10">
        <v>0.46535375000000001</v>
      </c>
      <c r="AQ33" s="10">
        <v>0.46535874999999999</v>
      </c>
      <c r="AR33" s="10">
        <v>0.46269062500000002</v>
      </c>
      <c r="AS33" s="10">
        <v>0.46063437499999998</v>
      </c>
      <c r="AT33" s="103">
        <v>0.4598025</v>
      </c>
      <c r="AU33" s="44">
        <f t="shared" si="6"/>
        <v>120.9</v>
      </c>
      <c r="AV33" s="1">
        <f t="shared" si="7"/>
        <v>155</v>
      </c>
      <c r="AW33" s="77">
        <f t="shared" si="8"/>
        <v>7.5177724840205044E-5</v>
      </c>
      <c r="AX33" s="77">
        <f t="shared" si="9"/>
        <v>2.6625444214317538E-5</v>
      </c>
      <c r="AY33" s="77">
        <f t="shared" si="10"/>
        <v>2.5140684148620095E-2</v>
      </c>
      <c r="AZ33" s="77">
        <f t="shared" si="11"/>
        <v>1.5535163597692686E-2</v>
      </c>
      <c r="BA33" s="77">
        <f t="shared" si="12"/>
        <v>1.7530505711157798E-2</v>
      </c>
      <c r="BB33" s="77">
        <f t="shared" si="22"/>
        <v>2.1422519174235325E-2</v>
      </c>
      <c r="BC33" s="77">
        <f t="shared" si="23"/>
        <v>2.2085022874389067E-2</v>
      </c>
      <c r="BD33" s="77">
        <f t="shared" si="24"/>
        <v>5.2721511949342728E-2</v>
      </c>
      <c r="BE33" s="77">
        <f t="shared" si="25"/>
        <v>9.1862481146836289E-2</v>
      </c>
      <c r="BF33" s="77"/>
      <c r="BG33" s="77">
        <f t="shared" si="26"/>
        <v>7.5710233724414896E-3</v>
      </c>
      <c r="BH33" s="77"/>
      <c r="BI33" s="77">
        <f t="shared" si="45"/>
        <v>0.13904120209182019</v>
      </c>
      <c r="BJ33" s="77">
        <f t="shared" si="27"/>
        <v>0.17558853978232913</v>
      </c>
      <c r="BK33" s="79">
        <f t="shared" si="14"/>
        <v>3.2890254617563624E-5</v>
      </c>
      <c r="BL33" s="79">
        <f t="shared" si="15"/>
        <v>0</v>
      </c>
      <c r="BM33" s="79">
        <f t="shared" si="16"/>
        <v>6.9962270179345833E-3</v>
      </c>
      <c r="BN33" s="79">
        <f t="shared" si="17"/>
        <v>1.1073052387910861E-2</v>
      </c>
      <c r="BO33" s="79">
        <f t="shared" si="18"/>
        <v>2.1168794352899895E-2</v>
      </c>
      <c r="BP33" s="85"/>
      <c r="BQ33" s="77">
        <f t="shared" si="28"/>
        <v>4.7812574707151065E-4</v>
      </c>
      <c r="BR33" s="77">
        <f t="shared" si="29"/>
        <v>1.0744398810546154E-5</v>
      </c>
      <c r="BS33" s="77">
        <f t="shared" si="30"/>
        <v>-8.4336815413914454E-2</v>
      </c>
      <c r="BT33" s="77">
        <f t="shared" si="31"/>
        <v>8.6711327551055997E-2</v>
      </c>
      <c r="BU33" s="77">
        <f t="shared" si="32"/>
        <v>9.9816808000279283E-2</v>
      </c>
      <c r="BV33" s="77">
        <f t="shared" si="33"/>
        <v>3.2704606929599971E-2</v>
      </c>
      <c r="BW33" s="77">
        <f t="shared" si="34"/>
        <v>5.784918624609503E-2</v>
      </c>
      <c r="BX33" s="77">
        <f t="shared" si="35"/>
        <v>8.4669891777042927E-2</v>
      </c>
      <c r="BY33" s="77">
        <f t="shared" si="36"/>
        <v>4.4535533069916478E-2</v>
      </c>
      <c r="BZ33" s="77">
        <f t="shared" si="37"/>
        <v>7.3357382879337685E-2</v>
      </c>
      <c r="CA33" s="77"/>
      <c r="CB33" s="77">
        <f t="shared" si="38"/>
        <v>6.0840158264994643E-3</v>
      </c>
      <c r="CC33" s="77"/>
      <c r="CD33" s="77">
        <f t="shared" si="39"/>
        <v>0.12192609465278129</v>
      </c>
      <c r="CE33" s="77">
        <f t="shared" si="40"/>
        <v>0.24284490191706937</v>
      </c>
      <c r="CF33" s="77">
        <f t="shared" si="40"/>
        <v>1.0744398810546154E-5</v>
      </c>
      <c r="CG33" s="77">
        <f t="shared" si="40"/>
        <v>0</v>
      </c>
      <c r="CH33" s="77">
        <f t="shared" si="20"/>
        <v>5.7334798153037105E-3</v>
      </c>
      <c r="CI33" s="77">
        <f t="shared" si="21"/>
        <v>1.0152113826161007E-2</v>
      </c>
      <c r="CJ33" s="77">
        <f t="shared" si="41"/>
        <v>1.1939713178273718E-2</v>
      </c>
    </row>
    <row r="34" spans="1:109" x14ac:dyDescent="0.15">
      <c r="A34" s="44">
        <f t="shared" si="54"/>
        <v>124.80000000000001</v>
      </c>
      <c r="B34" s="50">
        <f t="shared" si="3"/>
        <v>160</v>
      </c>
      <c r="C34" s="123">
        <v>0.41744750000000003</v>
      </c>
      <c r="D34" s="13">
        <v>0.4173925</v>
      </c>
      <c r="E34" s="13">
        <v>0.41743875000000003</v>
      </c>
      <c r="F34" s="13">
        <v>0.41909812499999999</v>
      </c>
      <c r="G34" s="13">
        <v>0.40386499999999997</v>
      </c>
      <c r="H34" s="13">
        <v>0.40274749999999998</v>
      </c>
      <c r="I34" s="13">
        <v>0.40212687499999999</v>
      </c>
      <c r="J34" s="13">
        <v>0.400025625</v>
      </c>
      <c r="K34" s="13">
        <v>0.39861437500000002</v>
      </c>
      <c r="L34" s="92">
        <v>0.38437687500000001</v>
      </c>
      <c r="M34" s="13"/>
      <c r="N34" s="13">
        <v>0.41409750000000001</v>
      </c>
      <c r="O34" s="13"/>
      <c r="P34" s="92">
        <v>0.36204500000000001</v>
      </c>
      <c r="Q34" s="92">
        <v>0.34701187500000003</v>
      </c>
      <c r="R34" s="149">
        <v>0.34381250000000002</v>
      </c>
      <c r="S34" s="13">
        <v>0.41743750000000002</v>
      </c>
      <c r="T34" s="13">
        <v>0.41744750000000003</v>
      </c>
      <c r="U34" s="92">
        <v>0.41407812500000002</v>
      </c>
      <c r="V34" s="92">
        <v>0.41252875</v>
      </c>
      <c r="W34" s="104">
        <v>0.41061375</v>
      </c>
      <c r="X34" s="44">
        <f t="shared" si="4"/>
        <v>124.80000000000001</v>
      </c>
      <c r="Y34" s="12">
        <f t="shared" si="5"/>
        <v>160</v>
      </c>
      <c r="Z34" s="123">
        <v>0.49184375000000002</v>
      </c>
      <c r="AA34" s="13">
        <v>0.49142124999999998</v>
      </c>
      <c r="AB34" s="13">
        <v>0.49183375000000001</v>
      </c>
      <c r="AC34" s="13">
        <v>0.53762500000000002</v>
      </c>
      <c r="AD34" s="13">
        <v>0.44075375</v>
      </c>
      <c r="AE34" s="13">
        <v>0.43112562500000001</v>
      </c>
      <c r="AF34" s="13">
        <v>0.47661437499999998</v>
      </c>
      <c r="AG34" s="13">
        <v>0.46178750000000002</v>
      </c>
      <c r="AH34" s="13">
        <v>0.44553999999999999</v>
      </c>
      <c r="AI34" s="13">
        <v>0.47366750000000002</v>
      </c>
      <c r="AJ34" s="13">
        <v>0.46013812500000001</v>
      </c>
      <c r="AK34" s="13"/>
      <c r="AL34" s="13">
        <v>0.48864249999999998</v>
      </c>
      <c r="AM34" s="13"/>
      <c r="AN34" s="13">
        <v>0.43394437499999999</v>
      </c>
      <c r="AO34" s="13">
        <v>0.37176999999999999</v>
      </c>
      <c r="AP34" s="13">
        <v>0.49182999999999999</v>
      </c>
      <c r="AQ34" s="13">
        <v>0.49184375000000002</v>
      </c>
      <c r="AR34" s="13">
        <v>0.488925</v>
      </c>
      <c r="AS34" s="13">
        <v>0.4869</v>
      </c>
      <c r="AT34" s="104">
        <v>0.48752624999999999</v>
      </c>
      <c r="AU34" s="44">
        <f t="shared" si="6"/>
        <v>124.80000000000001</v>
      </c>
      <c r="AV34" s="12">
        <f t="shared" si="7"/>
        <v>160</v>
      </c>
      <c r="AW34" s="76">
        <f t="shared" si="8"/>
        <v>1.3175309470059648E-4</v>
      </c>
      <c r="AX34" s="76">
        <f t="shared" si="9"/>
        <v>2.0960719611452484E-5</v>
      </c>
      <c r="AY34" s="76">
        <f t="shared" si="10"/>
        <v>-3.9540900352738034E-3</v>
      </c>
      <c r="AZ34" s="76">
        <f t="shared" si="11"/>
        <v>3.2537025613999487E-2</v>
      </c>
      <c r="BA34" s="76">
        <f t="shared" si="12"/>
        <v>3.5214008947232991E-2</v>
      </c>
      <c r="BB34" s="76">
        <f t="shared" si="22"/>
        <v>3.670072284538782E-2</v>
      </c>
      <c r="BC34" s="76">
        <f t="shared" si="23"/>
        <v>4.1734289940651294E-2</v>
      </c>
      <c r="BD34" s="76">
        <f t="shared" si="24"/>
        <v>4.5114954575126223E-2</v>
      </c>
      <c r="BE34" s="76">
        <f t="shared" si="25"/>
        <v>7.9221039771468313E-2</v>
      </c>
      <c r="BF34" s="76"/>
      <c r="BG34" s="76">
        <f t="shared" si="26"/>
        <v>8.024961222668766E-3</v>
      </c>
      <c r="BH34" s="76"/>
      <c r="BI34" s="76">
        <f t="shared" si="45"/>
        <v>0.13271728780265787</v>
      </c>
      <c r="BJ34" s="76">
        <f t="shared" si="27"/>
        <v>0.16872930128938368</v>
      </c>
      <c r="BK34" s="76">
        <f t="shared" si="14"/>
        <v>2.3955108127393266E-5</v>
      </c>
      <c r="BL34" s="76">
        <f t="shared" si="15"/>
        <v>0</v>
      </c>
      <c r="BM34" s="76">
        <f t="shared" si="16"/>
        <v>8.0713742446655145E-3</v>
      </c>
      <c r="BN34" s="76">
        <f t="shared" si="17"/>
        <v>1.1782918810149845E-2</v>
      </c>
      <c r="BO34" s="76">
        <f t="shared" si="18"/>
        <v>1.6370322016541067E-2</v>
      </c>
      <c r="BP34" s="85"/>
      <c r="BQ34" s="76">
        <f t="shared" si="28"/>
        <v>8.5901264375128853E-4</v>
      </c>
      <c r="BR34" s="76">
        <f t="shared" si="29"/>
        <v>2.0331660207149122E-5</v>
      </c>
      <c r="BS34" s="76">
        <f t="shared" si="30"/>
        <v>-9.3080881885761468E-2</v>
      </c>
      <c r="BT34" s="76">
        <f t="shared" si="31"/>
        <v>0.10387445199822103</v>
      </c>
      <c r="BU34" s="76">
        <f t="shared" si="32"/>
        <v>0.12345002859139718</v>
      </c>
      <c r="BV34" s="76">
        <f t="shared" si="33"/>
        <v>3.0963847766694291E-2</v>
      </c>
      <c r="BW34" s="76">
        <f t="shared" si="34"/>
        <v>6.1109346210051478E-2</v>
      </c>
      <c r="BX34" s="76">
        <f t="shared" si="35"/>
        <v>9.4143211131584026E-2</v>
      </c>
      <c r="BY34" s="76">
        <f t="shared" si="36"/>
        <v>3.695533388398247E-2</v>
      </c>
      <c r="BZ34" s="76">
        <f t="shared" si="37"/>
        <v>6.4462799415464803E-2</v>
      </c>
      <c r="CA34" s="76"/>
      <c r="CB34" s="76">
        <f t="shared" si="38"/>
        <v>6.5086727238071931E-3</v>
      </c>
      <c r="CC34" s="76"/>
      <c r="CD34" s="76">
        <f t="shared" si="39"/>
        <v>0.1177190418705128</v>
      </c>
      <c r="CE34" s="76">
        <f t="shared" si="40"/>
        <v>0.2441298684795731</v>
      </c>
      <c r="CF34" s="76">
        <f t="shared" si="40"/>
        <v>2.7956032784872366E-5</v>
      </c>
      <c r="CG34" s="76">
        <f t="shared" si="40"/>
        <v>0</v>
      </c>
      <c r="CH34" s="76">
        <f t="shared" si="20"/>
        <v>5.9343033229557664E-3</v>
      </c>
      <c r="CI34" s="76">
        <f t="shared" si="21"/>
        <v>1.0051464514899345E-2</v>
      </c>
      <c r="CJ34" s="76">
        <f t="shared" si="41"/>
        <v>8.7781942944279139E-3</v>
      </c>
    </row>
    <row r="35" spans="1:109" x14ac:dyDescent="0.15">
      <c r="A35" s="44">
        <f t="shared" si="54"/>
        <v>128.70000000000002</v>
      </c>
      <c r="B35" s="50">
        <f t="shared" si="3"/>
        <v>165</v>
      </c>
      <c r="C35" s="122">
        <v>0.43680625000000001</v>
      </c>
      <c r="D35" s="10">
        <v>0.43663374999999999</v>
      </c>
      <c r="E35" s="10">
        <v>0.43680249999999998</v>
      </c>
      <c r="F35" s="10">
        <v>0.44580062500000001</v>
      </c>
      <c r="G35" s="10">
        <v>0.41667312499999998</v>
      </c>
      <c r="H35" s="10">
        <v>0.41465312500000001</v>
      </c>
      <c r="I35" s="10">
        <v>0.413549375</v>
      </c>
      <c r="J35" s="10">
        <v>0.40904875000000002</v>
      </c>
      <c r="K35" s="10">
        <v>0.41967812500000001</v>
      </c>
      <c r="L35" s="91">
        <v>0.40604562500000002</v>
      </c>
      <c r="M35" s="10"/>
      <c r="N35" s="10">
        <v>0.43305874999999999</v>
      </c>
      <c r="O35" s="10"/>
      <c r="P35" s="91">
        <v>0.38025249999999999</v>
      </c>
      <c r="Q35" s="91">
        <v>0.36732437499999998</v>
      </c>
      <c r="R35" s="149">
        <v>0.36088999999999999</v>
      </c>
      <c r="S35" s="10">
        <v>0.43680249999999998</v>
      </c>
      <c r="T35" s="82">
        <v>0.43680625000000001</v>
      </c>
      <c r="U35" s="91">
        <v>0.43268937499999999</v>
      </c>
      <c r="V35" s="91">
        <v>0.431326875</v>
      </c>
      <c r="W35" s="103">
        <v>0.43164000000000002</v>
      </c>
      <c r="X35" s="44">
        <f t="shared" si="4"/>
        <v>128.70000000000002</v>
      </c>
      <c r="Y35" s="1">
        <f t="shared" si="5"/>
        <v>165</v>
      </c>
      <c r="Z35" s="122">
        <v>0.52076812500000003</v>
      </c>
      <c r="AA35" s="10">
        <v>0.51982812499999997</v>
      </c>
      <c r="AB35" s="10">
        <v>0.52076562500000001</v>
      </c>
      <c r="AC35" s="10">
        <v>0.56504374999999996</v>
      </c>
      <c r="AD35" s="10">
        <v>0.456764375</v>
      </c>
      <c r="AE35" s="10">
        <v>0.44260937500000003</v>
      </c>
      <c r="AF35" s="10">
        <v>0.50308874999999997</v>
      </c>
      <c r="AG35" s="10">
        <v>0.48707062499999998</v>
      </c>
      <c r="AH35" s="10">
        <v>0.466115</v>
      </c>
      <c r="AI35" s="10">
        <v>0.50496812499999999</v>
      </c>
      <c r="AJ35" s="10">
        <v>0.4924675</v>
      </c>
      <c r="AK35" s="10"/>
      <c r="AL35" s="10">
        <v>0.51760812499999997</v>
      </c>
      <c r="AM35" s="10"/>
      <c r="AN35" s="10">
        <v>0.46256124999999998</v>
      </c>
      <c r="AO35" s="10">
        <v>0.39018687499999999</v>
      </c>
      <c r="AP35" s="10">
        <v>0.52076312499999999</v>
      </c>
      <c r="AQ35" s="10">
        <v>0.52076812500000003</v>
      </c>
      <c r="AR35" s="10">
        <v>0.51750375000000004</v>
      </c>
      <c r="AS35" s="10">
        <v>0.51565000000000005</v>
      </c>
      <c r="AT35" s="103">
        <v>0.51715374999999997</v>
      </c>
      <c r="AU35" s="44">
        <f t="shared" si="6"/>
        <v>128.70000000000002</v>
      </c>
      <c r="AV35" s="1">
        <f t="shared" si="7"/>
        <v>165</v>
      </c>
      <c r="AW35" s="77">
        <f t="shared" si="8"/>
        <v>3.9491193177757839E-4</v>
      </c>
      <c r="AX35" s="77">
        <f t="shared" si="9"/>
        <v>8.5850419952200015E-6</v>
      </c>
      <c r="AY35" s="77">
        <f t="shared" si="10"/>
        <v>-2.0591223225400274E-2</v>
      </c>
      <c r="AZ35" s="77">
        <f t="shared" si="11"/>
        <v>4.6091659631701767E-2</v>
      </c>
      <c r="BA35" s="77">
        <f t="shared" si="12"/>
        <v>5.07161355864299E-2</v>
      </c>
      <c r="BB35" s="77">
        <f t="shared" si="22"/>
        <v>5.3242999613673132E-2</v>
      </c>
      <c r="BC35" s="77">
        <f t="shared" si="23"/>
        <v>6.3546480848202122E-2</v>
      </c>
      <c r="BD35" s="77">
        <f t="shared" si="24"/>
        <v>3.9212179312910461E-2</v>
      </c>
      <c r="BE35" s="77">
        <f t="shared" si="25"/>
        <v>7.0421668645995764E-2</v>
      </c>
      <c r="BF35" s="77"/>
      <c r="BG35" s="77">
        <f t="shared" si="26"/>
        <v>8.5793186338336842E-3</v>
      </c>
      <c r="BH35" s="77"/>
      <c r="BI35" s="77">
        <f t="shared" si="45"/>
        <v>0.12947101832906469</v>
      </c>
      <c r="BJ35" s="77">
        <f t="shared" si="27"/>
        <v>0.15906795060739179</v>
      </c>
      <c r="BK35" s="79">
        <f t="shared" si="14"/>
        <v>8.5850419952200015E-6</v>
      </c>
      <c r="BL35" s="79">
        <f t="shared" si="15"/>
        <v>0</v>
      </c>
      <c r="BM35" s="79">
        <f t="shared" si="16"/>
        <v>9.4249452703573256E-3</v>
      </c>
      <c r="BN35" s="79">
        <f t="shared" si="17"/>
        <v>1.2544177195266799E-2</v>
      </c>
      <c r="BO35" s="79">
        <f t="shared" si="18"/>
        <v>1.1827326188670568E-2</v>
      </c>
      <c r="BP35" s="85"/>
      <c r="BQ35" s="77">
        <f t="shared" si="28"/>
        <v>1.8050259892539542E-3</v>
      </c>
      <c r="BR35" s="77">
        <f t="shared" si="29"/>
        <v>4.8006010352810623E-6</v>
      </c>
      <c r="BS35" s="77">
        <f t="shared" si="30"/>
        <v>-8.5019844484529331E-2</v>
      </c>
      <c r="BT35" s="77">
        <f t="shared" si="31"/>
        <v>0.12290258740394301</v>
      </c>
      <c r="BU35" s="77">
        <f t="shared" si="32"/>
        <v>0.15008359046552627</v>
      </c>
      <c r="BV35" s="77">
        <f t="shared" si="33"/>
        <v>3.3948650371026554E-2</v>
      </c>
      <c r="BW35" s="77">
        <f t="shared" si="34"/>
        <v>6.4707301354129623E-2</v>
      </c>
      <c r="BX35" s="77">
        <f t="shared" si="35"/>
        <v>0.10494713938185064</v>
      </c>
      <c r="BY35" s="77">
        <f t="shared" si="36"/>
        <v>3.0339798542777623E-2</v>
      </c>
      <c r="BZ35" s="77">
        <f t="shared" si="37"/>
        <v>5.434400386928448E-2</v>
      </c>
      <c r="CA35" s="77"/>
      <c r="CB35" s="77">
        <f t="shared" si="38"/>
        <v>6.0679597085556104E-3</v>
      </c>
      <c r="CC35" s="77"/>
      <c r="CD35" s="77">
        <f t="shared" si="39"/>
        <v>0.11177119375345802</v>
      </c>
      <c r="CE35" s="77">
        <f t="shared" si="40"/>
        <v>0.25074739357367548</v>
      </c>
      <c r="CF35" s="77">
        <f t="shared" si="40"/>
        <v>9.6012020705621247E-6</v>
      </c>
      <c r="CG35" s="77">
        <f t="shared" si="40"/>
        <v>0</v>
      </c>
      <c r="CH35" s="77">
        <f t="shared" si="20"/>
        <v>6.2683848017771552E-3</v>
      </c>
      <c r="CI35" s="77">
        <f t="shared" si="21"/>
        <v>9.8280304694147187E-3</v>
      </c>
      <c r="CJ35" s="77">
        <f t="shared" si="41"/>
        <v>6.9404689467122407E-3</v>
      </c>
    </row>
    <row r="36" spans="1:109" x14ac:dyDescent="0.15">
      <c r="A36" s="44">
        <f t="shared" si="54"/>
        <v>132.6</v>
      </c>
      <c r="B36" s="50">
        <f t="shared" si="3"/>
        <v>170</v>
      </c>
      <c r="C36" s="122">
        <v>0.45555499999999999</v>
      </c>
      <c r="D36" s="10">
        <v>0.45517249999999998</v>
      </c>
      <c r="E36" s="10">
        <v>0.45555499999999999</v>
      </c>
      <c r="F36" s="10">
        <v>0.47010249999999998</v>
      </c>
      <c r="G36" s="10">
        <v>0.426725625</v>
      </c>
      <c r="H36" s="10">
        <v>0.42358499999999999</v>
      </c>
      <c r="I36" s="10">
        <v>0.42671500000000001</v>
      </c>
      <c r="J36" s="10">
        <v>0.41619062499999998</v>
      </c>
      <c r="K36" s="10">
        <v>0.44107499999999999</v>
      </c>
      <c r="L36" s="91">
        <v>0.42807062499999998</v>
      </c>
      <c r="M36" s="10"/>
      <c r="N36" s="10">
        <v>0.45178374999999998</v>
      </c>
      <c r="O36" s="10"/>
      <c r="P36" s="91">
        <v>0.39961750000000001</v>
      </c>
      <c r="Q36" s="91">
        <v>0.38214999999999999</v>
      </c>
      <c r="R36" s="149">
        <v>0.37240687500000003</v>
      </c>
      <c r="S36" s="10">
        <v>0.45555499999999999</v>
      </c>
      <c r="T36" s="82">
        <v>0.45555499999999999</v>
      </c>
      <c r="U36" s="91">
        <v>0.45108124999999999</v>
      </c>
      <c r="V36" s="91">
        <v>0.449918125</v>
      </c>
      <c r="W36" s="103">
        <v>0.45197812500000001</v>
      </c>
      <c r="X36" s="44">
        <f t="shared" si="4"/>
        <v>132.6</v>
      </c>
      <c r="Y36" s="1">
        <f t="shared" si="5"/>
        <v>170</v>
      </c>
      <c r="Z36" s="122">
        <v>0.54562312499999999</v>
      </c>
      <c r="AA36" s="10">
        <v>0.54395312500000004</v>
      </c>
      <c r="AB36" s="10">
        <v>0.54562312499999999</v>
      </c>
      <c r="AC36" s="10">
        <v>0.58701124999999998</v>
      </c>
      <c r="AD36" s="10">
        <v>0.47234500000000001</v>
      </c>
      <c r="AE36" s="10">
        <v>0.45157000000000003</v>
      </c>
      <c r="AF36" s="10">
        <v>0.53010062499999999</v>
      </c>
      <c r="AG36" s="10">
        <v>0.51244875000000001</v>
      </c>
      <c r="AH36" s="10">
        <v>0.48749375</v>
      </c>
      <c r="AI36" s="10">
        <v>0.532050625</v>
      </c>
      <c r="AJ36" s="10">
        <v>0.51975625000000003</v>
      </c>
      <c r="AK36" s="10"/>
      <c r="AL36" s="10">
        <v>0.54213124999999995</v>
      </c>
      <c r="AM36" s="10"/>
      <c r="AN36" s="10">
        <v>0.48691562500000002</v>
      </c>
      <c r="AO36" s="10">
        <v>0.40603375000000003</v>
      </c>
      <c r="AP36" s="10">
        <v>0.54562312499999999</v>
      </c>
      <c r="AQ36" s="10">
        <v>0.54562312499999999</v>
      </c>
      <c r="AR36" s="10">
        <v>0.54195562500000005</v>
      </c>
      <c r="AS36" s="10">
        <v>0.540109375</v>
      </c>
      <c r="AT36" s="103">
        <v>0.54212187499999998</v>
      </c>
      <c r="AU36" s="44">
        <f t="shared" si="6"/>
        <v>132.6</v>
      </c>
      <c r="AV36" s="1">
        <f t="shared" si="7"/>
        <v>170</v>
      </c>
      <c r="AW36" s="77">
        <f t="shared" si="8"/>
        <v>8.3963517028681029E-4</v>
      </c>
      <c r="AX36" s="77">
        <f t="shared" si="9"/>
        <v>0</v>
      </c>
      <c r="AY36" s="77">
        <f t="shared" si="10"/>
        <v>-3.1933575528750625E-2</v>
      </c>
      <c r="AZ36" s="77">
        <f t="shared" si="11"/>
        <v>6.328407107813544E-2</v>
      </c>
      <c r="BA36" s="77">
        <f t="shared" si="12"/>
        <v>7.017813436357849E-2</v>
      </c>
      <c r="BB36" s="77">
        <f t="shared" si="22"/>
        <v>6.3307394277310039E-2</v>
      </c>
      <c r="BC36" s="77">
        <f t="shared" si="23"/>
        <v>8.6409709036230548E-2</v>
      </c>
      <c r="BD36" s="77">
        <f t="shared" si="24"/>
        <v>3.1785404616347081E-2</v>
      </c>
      <c r="BE36" s="77">
        <f t="shared" si="25"/>
        <v>6.0331628453205444E-2</v>
      </c>
      <c r="BF36" s="77"/>
      <c r="BG36" s="77">
        <f t="shared" si="26"/>
        <v>8.2783637541021474E-3</v>
      </c>
      <c r="BH36" s="77"/>
      <c r="BI36" s="77">
        <f t="shared" si="45"/>
        <v>0.1227897838899803</v>
      </c>
      <c r="BJ36" s="77">
        <f t="shared" si="27"/>
        <v>0.16113312333307722</v>
      </c>
      <c r="BK36" s="79">
        <f t="shared" si="14"/>
        <v>0</v>
      </c>
      <c r="BL36" s="79">
        <f t="shared" si="15"/>
        <v>0</v>
      </c>
      <c r="BM36" s="79">
        <f t="shared" si="16"/>
        <v>9.8204388054131744E-3</v>
      </c>
      <c r="BN36" s="79">
        <f t="shared" si="17"/>
        <v>1.2373643138589163E-2</v>
      </c>
      <c r="BO36" s="79">
        <f t="shared" si="18"/>
        <v>7.8516864044955708E-3</v>
      </c>
      <c r="BP36" s="85"/>
      <c r="BQ36" s="77">
        <f t="shared" si="28"/>
        <v>3.0607207126713137E-3</v>
      </c>
      <c r="BR36" s="77">
        <f t="shared" si="29"/>
        <v>0</v>
      </c>
      <c r="BS36" s="77">
        <f t="shared" si="30"/>
        <v>-7.5854785297085781E-2</v>
      </c>
      <c r="BT36" s="77">
        <f t="shared" si="31"/>
        <v>0.1343017215408529</v>
      </c>
      <c r="BU36" s="77">
        <f t="shared" si="32"/>
        <v>0.17237745375986394</v>
      </c>
      <c r="BV36" s="77">
        <f t="shared" si="33"/>
        <v>2.8449124109246642E-2</v>
      </c>
      <c r="BW36" s="77">
        <f t="shared" si="34"/>
        <v>6.080089622301104E-2</v>
      </c>
      <c r="BX36" s="77">
        <f t="shared" si="35"/>
        <v>0.1065375940581697</v>
      </c>
      <c r="BY36" s="77">
        <f t="shared" si="36"/>
        <v>2.4875228666306964E-2</v>
      </c>
      <c r="BZ36" s="77">
        <f t="shared" si="37"/>
        <v>4.7407952146456322E-2</v>
      </c>
      <c r="CA36" s="77"/>
      <c r="CB36" s="77">
        <f t="shared" si="38"/>
        <v>6.3997928973410596E-3</v>
      </c>
      <c r="CC36" s="77"/>
      <c r="CD36" s="77">
        <f t="shared" si="39"/>
        <v>0.10759716241865659</v>
      </c>
      <c r="CE36" s="77">
        <f t="shared" si="40"/>
        <v>0.25583478522835695</v>
      </c>
      <c r="CF36" s="77">
        <f t="shared" si="40"/>
        <v>0</v>
      </c>
      <c r="CG36" s="77">
        <f t="shared" si="40"/>
        <v>0</v>
      </c>
      <c r="CH36" s="77">
        <f t="shared" si="20"/>
        <v>6.7216725830671759E-3</v>
      </c>
      <c r="CI36" s="77">
        <f t="shared" si="21"/>
        <v>1.0105418460773605E-2</v>
      </c>
      <c r="CJ36" s="77">
        <f t="shared" si="41"/>
        <v>6.4169750869705377E-3</v>
      </c>
    </row>
    <row r="37" spans="1:109" x14ac:dyDescent="0.15">
      <c r="A37" s="80">
        <v>135</v>
      </c>
      <c r="B37" s="155">
        <f>A37/$C$60</f>
        <v>173.07692307692307</v>
      </c>
      <c r="C37" s="144">
        <f>(C38-C36)/($A$38-$A$36)*($A$37-$A$36)+C36</f>
        <v>0.46831</v>
      </c>
      <c r="D37" s="82">
        <f t="shared" ref="D37:W37" si="55">(D38-D36)/($A$38-$A$36)*($A$37-$A$36)+D36</f>
        <v>0.46762749999999997</v>
      </c>
      <c r="E37" s="82">
        <f t="shared" si="55"/>
        <v>0.46831</v>
      </c>
      <c r="F37" s="82">
        <f t="shared" si="55"/>
        <v>0.48476326923076923</v>
      </c>
      <c r="G37" s="82">
        <f t="shared" si="55"/>
        <v>0.43354600961538464</v>
      </c>
      <c r="H37" s="82">
        <f t="shared" si="55"/>
        <v>0.42916115384615383</v>
      </c>
      <c r="I37" s="82">
        <f t="shared" si="55"/>
        <v>0.43521230769230773</v>
      </c>
      <c r="J37" s="82">
        <f t="shared" si="55"/>
        <v>0.41989408653846155</v>
      </c>
      <c r="K37" s="82">
        <f t="shared" si="55"/>
        <v>0.45532461538461538</v>
      </c>
      <c r="L37" s="82">
        <f t="shared" si="55"/>
        <v>0.4429960096153846</v>
      </c>
      <c r="M37" s="82"/>
      <c r="N37" s="82">
        <f t="shared" si="55"/>
        <v>0.46476105769230769</v>
      </c>
      <c r="O37" s="82"/>
      <c r="P37" s="82">
        <f t="shared" si="55"/>
        <v>0.41277942307692311</v>
      </c>
      <c r="Q37" s="93">
        <f t="shared" si="55"/>
        <v>0.39236269230769233</v>
      </c>
      <c r="R37" s="149">
        <f t="shared" si="55"/>
        <v>0.37860187500000003</v>
      </c>
      <c r="S37" s="93">
        <f t="shared" si="55"/>
        <v>0.46831</v>
      </c>
      <c r="T37" s="93">
        <f t="shared" si="55"/>
        <v>0.46831</v>
      </c>
      <c r="U37" s="93">
        <f t="shared" si="55"/>
        <v>0.46383471153846156</v>
      </c>
      <c r="V37" s="93">
        <f t="shared" si="55"/>
        <v>0.46275697115384617</v>
      </c>
      <c r="W37" s="105">
        <f t="shared" si="55"/>
        <v>0.46535120192307694</v>
      </c>
      <c r="X37" s="80">
        <f t="shared" si="4"/>
        <v>135</v>
      </c>
      <c r="Y37" s="155">
        <f t="shared" si="5"/>
        <v>173.07692307692307</v>
      </c>
      <c r="Z37" s="144">
        <f t="shared" ref="Z37:AJ37" si="56">(Z38-Z36)/($X$38-$X$36)*($X$37-$X$36)+Z36</f>
        <v>0.55943543269230767</v>
      </c>
      <c r="AA37" s="82">
        <f t="shared" si="56"/>
        <v>0.5573054326923077</v>
      </c>
      <c r="AB37" s="82">
        <f t="shared" si="56"/>
        <v>0.55943543269230767</v>
      </c>
      <c r="AC37" s="82">
        <f t="shared" si="56"/>
        <v>0.59731240384615381</v>
      </c>
      <c r="AD37" s="82">
        <f t="shared" si="56"/>
        <v>0.48143538461538465</v>
      </c>
      <c r="AE37" s="82">
        <f t="shared" si="56"/>
        <v>0.45579000000000003</v>
      </c>
      <c r="AF37" s="82">
        <f t="shared" si="56"/>
        <v>0.54327677884615388</v>
      </c>
      <c r="AG37" s="82">
        <f t="shared" si="56"/>
        <v>0.52521413461538458</v>
      </c>
      <c r="AH37" s="82">
        <f t="shared" si="56"/>
        <v>0.50012875000000001</v>
      </c>
      <c r="AI37" s="82">
        <f t="shared" si="56"/>
        <v>0.54742524038461537</v>
      </c>
      <c r="AJ37" s="82">
        <f t="shared" si="56"/>
        <v>0.53584125000000005</v>
      </c>
      <c r="AK37" s="82"/>
      <c r="AL37" s="82">
        <f>(AL38-AL36)/($X$38-$X$36)*($X$37-$X$36)+AL36</f>
        <v>0.55575009615384618</v>
      </c>
      <c r="AM37" s="93"/>
      <c r="AN37" s="93">
        <f t="shared" ref="AN37:AT37" si="57">(AN38-AN36)/($X$38-$X$36)*($X$37-$X$36)+AN36</f>
        <v>0.50112139423076929</v>
      </c>
      <c r="AO37" s="93">
        <f t="shared" si="57"/>
        <v>0.41506067307692307</v>
      </c>
      <c r="AP37" s="93">
        <f t="shared" si="57"/>
        <v>0.55943543269230767</v>
      </c>
      <c r="AQ37" s="93">
        <f t="shared" si="57"/>
        <v>0.55943543269230767</v>
      </c>
      <c r="AR37" s="93">
        <f t="shared" si="57"/>
        <v>0.55544485576923075</v>
      </c>
      <c r="AS37" s="93">
        <f t="shared" si="57"/>
        <v>0.55367514423076925</v>
      </c>
      <c r="AT37" s="105">
        <f t="shared" si="57"/>
        <v>0.556241875</v>
      </c>
      <c r="AU37" s="80">
        <f t="shared" si="6"/>
        <v>135</v>
      </c>
      <c r="AV37" s="155">
        <f t="shared" si="7"/>
        <v>173.07692307692307</v>
      </c>
      <c r="AW37" s="78">
        <f t="shared" si="8"/>
        <v>1.4573679827465361E-3</v>
      </c>
      <c r="AX37" s="78">
        <f t="shared" si="9"/>
        <v>0</v>
      </c>
      <c r="AY37" s="78">
        <f t="shared" si="10"/>
        <v>-3.5133286136894856E-2</v>
      </c>
      <c r="AZ37" s="78">
        <f t="shared" si="11"/>
        <v>7.423285939786757E-2</v>
      </c>
      <c r="BA37" s="78">
        <f t="shared" si="12"/>
        <v>8.3596007247007692E-2</v>
      </c>
      <c r="BB37" s="78">
        <f t="shared" si="22"/>
        <v>7.0674750288681157E-2</v>
      </c>
      <c r="BC37" s="78">
        <f t="shared" si="23"/>
        <v>0.1033843254714579</v>
      </c>
      <c r="BD37" s="78">
        <f t="shared" si="24"/>
        <v>2.7728181365729156E-2</v>
      </c>
      <c r="BE37" s="78">
        <f t="shared" si="25"/>
        <v>5.4053918098301131E-2</v>
      </c>
      <c r="BF37" s="78"/>
      <c r="BG37" s="78">
        <f t="shared" si="26"/>
        <v>7.5781903177218413E-3</v>
      </c>
      <c r="BH37" s="78"/>
      <c r="BI37" s="78">
        <f t="shared" si="45"/>
        <v>0.11857653460971769</v>
      </c>
      <c r="BJ37" s="78">
        <f t="shared" si="27"/>
        <v>0.16217314960668719</v>
      </c>
      <c r="BK37" s="98">
        <f t="shared" si="14"/>
        <v>0</v>
      </c>
      <c r="BL37" s="98">
        <f t="shared" si="15"/>
        <v>0</v>
      </c>
      <c r="BM37" s="98">
        <f t="shared" si="16"/>
        <v>9.5562521866678907E-3</v>
      </c>
      <c r="BN37" s="98">
        <f t="shared" si="17"/>
        <v>1.1857591864691826E-2</v>
      </c>
      <c r="BO37" s="98">
        <f t="shared" si="18"/>
        <v>6.3180330911641091E-3</v>
      </c>
      <c r="BP37" s="85"/>
      <c r="BQ37" s="78">
        <f t="shared" si="28"/>
        <v>3.8074098913421454E-3</v>
      </c>
      <c r="BR37" s="78">
        <f t="shared" si="29"/>
        <v>0</v>
      </c>
      <c r="BS37" s="78">
        <f t="shared" si="30"/>
        <v>-6.7705706396825008E-2</v>
      </c>
      <c r="BT37" s="78">
        <f t="shared" si="31"/>
        <v>0.13942636364941052</v>
      </c>
      <c r="BU37" s="78">
        <f t="shared" si="32"/>
        <v>0.18526790874419488</v>
      </c>
      <c r="BV37" s="78">
        <f t="shared" si="33"/>
        <v>2.8883858443483901E-2</v>
      </c>
      <c r="BW37" s="78">
        <f t="shared" si="34"/>
        <v>6.1171130888566683E-2</v>
      </c>
      <c r="BX37" s="78">
        <f t="shared" si="35"/>
        <v>0.10601166681004032</v>
      </c>
      <c r="BY37" s="78">
        <f t="shared" si="36"/>
        <v>2.146841548790128E-2</v>
      </c>
      <c r="BZ37" s="78">
        <f t="shared" si="37"/>
        <v>4.2174988056726363E-2</v>
      </c>
      <c r="CA37" s="78"/>
      <c r="CB37" s="78">
        <f t="shared" si="38"/>
        <v>6.5875994316728142E-3</v>
      </c>
      <c r="CC37" s="78"/>
      <c r="CD37" s="78">
        <f t="shared" si="39"/>
        <v>0.1042372989871226</v>
      </c>
      <c r="CE37" s="78">
        <f t="shared" si="40"/>
        <v>0.25807224780270838</v>
      </c>
      <c r="CF37" s="78">
        <f t="shared" si="40"/>
        <v>0</v>
      </c>
      <c r="CG37" s="78">
        <f t="shared" si="40"/>
        <v>0</v>
      </c>
      <c r="CH37" s="78">
        <f t="shared" si="20"/>
        <v>7.1332216192887335E-3</v>
      </c>
      <c r="CI37" s="78">
        <f t="shared" si="21"/>
        <v>1.0296609983777356E-2</v>
      </c>
      <c r="CJ37" s="78">
        <f t="shared" si="41"/>
        <v>5.7085366883869552E-3</v>
      </c>
    </row>
    <row r="38" spans="1:109" s="49" customFormat="1" x14ac:dyDescent="0.15">
      <c r="A38" s="81">
        <f t="shared" ref="A38:A53" si="58">B38*$C$60</f>
        <v>136.5</v>
      </c>
      <c r="B38" s="50">
        <f>B36+5</f>
        <v>175</v>
      </c>
      <c r="C38" s="124">
        <v>0.47628187500000002</v>
      </c>
      <c r="D38" s="82">
        <v>0.47541187499999998</v>
      </c>
      <c r="E38" s="82">
        <v>0.47628187500000002</v>
      </c>
      <c r="F38" s="82">
        <v>0.49392625000000001</v>
      </c>
      <c r="G38" s="82">
        <v>0.43780875000000002</v>
      </c>
      <c r="H38" s="82">
        <v>0.43264625000000001</v>
      </c>
      <c r="I38" s="82">
        <v>0.44052312500000002</v>
      </c>
      <c r="J38" s="82">
        <v>0.42220875000000002</v>
      </c>
      <c r="K38" s="82">
        <v>0.46423062500000001</v>
      </c>
      <c r="L38" s="93">
        <v>0.452324375</v>
      </c>
      <c r="M38" s="82"/>
      <c r="N38" s="82">
        <v>0.472871875</v>
      </c>
      <c r="O38" s="82"/>
      <c r="P38" s="93">
        <v>0.42100562499999999</v>
      </c>
      <c r="Q38" s="93">
        <v>0.39874562499999999</v>
      </c>
      <c r="R38" s="149">
        <v>0.38247375</v>
      </c>
      <c r="S38" s="82">
        <v>0.47628187500000002</v>
      </c>
      <c r="T38" s="82">
        <v>0.47628187500000002</v>
      </c>
      <c r="U38" s="93">
        <v>0.47180562500000001</v>
      </c>
      <c r="V38" s="93">
        <v>0.47078124999999998</v>
      </c>
      <c r="W38" s="105">
        <v>0.47370937499999999</v>
      </c>
      <c r="X38" s="81">
        <f t="shared" si="4"/>
        <v>136.5</v>
      </c>
      <c r="Y38" s="50">
        <f t="shared" si="5"/>
        <v>175</v>
      </c>
      <c r="Z38" s="124">
        <v>0.56806812500000003</v>
      </c>
      <c r="AA38" s="82">
        <v>0.56565062499999996</v>
      </c>
      <c r="AB38" s="82">
        <v>0.56806812500000003</v>
      </c>
      <c r="AC38" s="82">
        <v>0.60375062499999999</v>
      </c>
      <c r="AD38" s="82">
        <v>0.487116875</v>
      </c>
      <c r="AE38" s="82">
        <v>0.45842749999999999</v>
      </c>
      <c r="AF38" s="82">
        <v>0.55151187499999998</v>
      </c>
      <c r="AG38" s="82">
        <v>0.53319249999999996</v>
      </c>
      <c r="AH38" s="82">
        <v>0.50802562500000004</v>
      </c>
      <c r="AI38" s="82">
        <v>0.55703437499999997</v>
      </c>
      <c r="AJ38" s="82">
        <v>0.54589437500000004</v>
      </c>
      <c r="AK38" s="82"/>
      <c r="AL38" s="82">
        <v>0.56426187500000002</v>
      </c>
      <c r="AM38" s="82"/>
      <c r="AN38" s="82">
        <v>0.51</v>
      </c>
      <c r="AO38" s="82">
        <v>0.42070249999999998</v>
      </c>
      <c r="AP38" s="82">
        <v>0.56806812500000003</v>
      </c>
      <c r="AQ38" s="82">
        <v>0.56806812500000003</v>
      </c>
      <c r="AR38" s="82">
        <v>0.56387562499999999</v>
      </c>
      <c r="AS38" s="82">
        <v>0.56215375000000001</v>
      </c>
      <c r="AT38" s="105">
        <v>0.56506687499999997</v>
      </c>
      <c r="AU38" s="81">
        <f t="shared" si="6"/>
        <v>136.5</v>
      </c>
      <c r="AV38" s="50">
        <f t="shared" si="7"/>
        <v>175</v>
      </c>
      <c r="AW38" s="79">
        <f t="shared" si="8"/>
        <v>1.8266493974813493E-3</v>
      </c>
      <c r="AX38" s="79">
        <f t="shared" si="9"/>
        <v>0</v>
      </c>
      <c r="AY38" s="79">
        <f t="shared" si="10"/>
        <v>-3.7046076968601814E-2</v>
      </c>
      <c r="AZ38" s="79">
        <f t="shared" si="11"/>
        <v>8.0778058161461622E-2</v>
      </c>
      <c r="BA38" s="79">
        <f t="shared" si="12"/>
        <v>9.1617227718354829E-2</v>
      </c>
      <c r="BB38" s="79">
        <f t="shared" si="22"/>
        <v>7.5078964531245296E-2</v>
      </c>
      <c r="BC38" s="79">
        <f t="shared" si="23"/>
        <v>0.11353177149560856</v>
      </c>
      <c r="BD38" s="79">
        <f t="shared" si="24"/>
        <v>2.5302768449880678E-2</v>
      </c>
      <c r="BE38" s="79">
        <f t="shared" si="25"/>
        <v>5.0301095333514463E-2</v>
      </c>
      <c r="BF38" s="79"/>
      <c r="BG38" s="79">
        <f t="shared" si="26"/>
        <v>7.1596257993231929E-3</v>
      </c>
      <c r="BH38" s="79"/>
      <c r="BI38" s="79">
        <f t="shared" si="45"/>
        <v>0.11605784914657948</v>
      </c>
      <c r="BJ38" s="79">
        <f t="shared" si="27"/>
        <v>0.16279487855799682</v>
      </c>
      <c r="BK38" s="79">
        <f t="shared" si="14"/>
        <v>0</v>
      </c>
      <c r="BL38" s="79">
        <f t="shared" si="15"/>
        <v>0</v>
      </c>
      <c r="BM38" s="79">
        <f t="shared" si="16"/>
        <v>9.3983211097420291E-3</v>
      </c>
      <c r="BN38" s="79">
        <f t="shared" si="17"/>
        <v>1.1549095795425842E-2</v>
      </c>
      <c r="BO38" s="79">
        <f t="shared" si="18"/>
        <v>5.4012133046214134E-3</v>
      </c>
      <c r="BP38" s="85"/>
      <c r="BQ38" s="79">
        <f t="shared" si="28"/>
        <v>4.2556515558764578E-3</v>
      </c>
      <c r="BR38" s="79">
        <f t="shared" si="29"/>
        <v>0</v>
      </c>
      <c r="BS38" s="79">
        <f t="shared" si="30"/>
        <v>-6.2813769035183847E-2</v>
      </c>
      <c r="BT38" s="79">
        <f t="shared" si="31"/>
        <v>0.14250271479323018</v>
      </c>
      <c r="BU38" s="79">
        <f t="shared" si="32"/>
        <v>0.19300612052471708</v>
      </c>
      <c r="BV38" s="79">
        <f t="shared" si="33"/>
        <v>2.9144831880859447E-2</v>
      </c>
      <c r="BW38" s="79">
        <f t="shared" si="34"/>
        <v>6.1393384816301876E-2</v>
      </c>
      <c r="BX38" s="79">
        <f t="shared" si="35"/>
        <v>0.10569594975954688</v>
      </c>
      <c r="BY38" s="79">
        <f t="shared" si="36"/>
        <v>1.94232865996487E-2</v>
      </c>
      <c r="BZ38" s="79">
        <f t="shared" si="37"/>
        <v>3.9033610625486145E-2</v>
      </c>
      <c r="CA38" s="79"/>
      <c r="CB38" s="79">
        <f t="shared" si="38"/>
        <v>6.7003407381817292E-3</v>
      </c>
      <c r="CC38" s="79"/>
      <c r="CD38" s="79">
        <f t="shared" si="39"/>
        <v>0.10222035429289404</v>
      </c>
      <c r="CE38" s="79">
        <f t="shared" si="40"/>
        <v>0.25941540902334564</v>
      </c>
      <c r="CF38" s="79">
        <f t="shared" si="40"/>
        <v>0</v>
      </c>
      <c r="CG38" s="79">
        <f t="shared" si="40"/>
        <v>0</v>
      </c>
      <c r="CH38" s="79">
        <f t="shared" si="20"/>
        <v>7.3802767933864328E-3</v>
      </c>
      <c r="CI38" s="79">
        <f t="shared" si="21"/>
        <v>1.0411383317801939E-2</v>
      </c>
      <c r="CJ38" s="79">
        <f t="shared" si="41"/>
        <v>5.2832571797617866E-3</v>
      </c>
    </row>
    <row r="39" spans="1:109" x14ac:dyDescent="0.15">
      <c r="A39" s="44">
        <f t="shared" si="58"/>
        <v>140.4</v>
      </c>
      <c r="B39" s="50">
        <f t="shared" si="3"/>
        <v>180</v>
      </c>
      <c r="C39" s="122">
        <v>0.49966749999999999</v>
      </c>
      <c r="D39" s="10">
        <v>0.49839499999999998</v>
      </c>
      <c r="E39" s="10">
        <v>0.49966749999999999</v>
      </c>
      <c r="F39" s="10">
        <v>0.51859124999999995</v>
      </c>
      <c r="G39" s="10">
        <v>0.45146625000000001</v>
      </c>
      <c r="H39" s="10">
        <v>0.44459874999999999</v>
      </c>
      <c r="I39" s="10">
        <v>0.45744000000000001</v>
      </c>
      <c r="J39" s="10">
        <v>0.42886999999999997</v>
      </c>
      <c r="K39" s="10">
        <v>0.48949999999999999</v>
      </c>
      <c r="L39" s="91">
        <v>0.47963250000000002</v>
      </c>
      <c r="M39" s="10"/>
      <c r="N39" s="10">
        <v>0.49565375</v>
      </c>
      <c r="O39" s="10"/>
      <c r="P39" s="91">
        <v>0.44645812499999998</v>
      </c>
      <c r="Q39" s="91">
        <v>0.41620562500000002</v>
      </c>
      <c r="R39" s="149">
        <v>0.39214624999999997</v>
      </c>
      <c r="S39" s="10">
        <v>0.499665625</v>
      </c>
      <c r="T39" s="82">
        <v>0.49966749999999999</v>
      </c>
      <c r="U39" s="91">
        <v>0.49472500000000003</v>
      </c>
      <c r="V39" s="91">
        <v>0.49349187500000002</v>
      </c>
      <c r="W39" s="103">
        <v>0.49795624999999999</v>
      </c>
      <c r="X39" s="44">
        <f t="shared" si="4"/>
        <v>140.4</v>
      </c>
      <c r="Y39" s="1">
        <f t="shared" si="5"/>
        <v>180</v>
      </c>
      <c r="Z39" s="122">
        <v>0.58720562499999995</v>
      </c>
      <c r="AA39" s="10">
        <v>0.58406312500000002</v>
      </c>
      <c r="AB39" s="10">
        <v>0.58720562499999995</v>
      </c>
      <c r="AC39" s="10">
        <v>0.61691562499999997</v>
      </c>
      <c r="AD39" s="10">
        <v>0.50254062499999996</v>
      </c>
      <c r="AE39" s="10">
        <v>0.46590874999999998</v>
      </c>
      <c r="AF39" s="10">
        <v>0.57358937499999996</v>
      </c>
      <c r="AG39" s="10">
        <v>0.55518124999999996</v>
      </c>
      <c r="AH39" s="10">
        <v>0.53291687499999996</v>
      </c>
      <c r="AI39" s="10">
        <v>0.57822499999999999</v>
      </c>
      <c r="AJ39" s="10">
        <v>0.56785187500000001</v>
      </c>
      <c r="AK39" s="10"/>
      <c r="AL39" s="10">
        <v>0.58393312500000005</v>
      </c>
      <c r="AM39" s="10"/>
      <c r="AN39" s="10">
        <v>0.53110937499999999</v>
      </c>
      <c r="AO39" s="10">
        <v>0.43364000000000003</v>
      </c>
      <c r="AP39" s="10">
        <v>0.58720562499999995</v>
      </c>
      <c r="AQ39" s="10">
        <v>0.58720562499999995</v>
      </c>
      <c r="AR39" s="10">
        <v>0.58327375000000004</v>
      </c>
      <c r="AS39" s="10">
        <v>0.58222062500000005</v>
      </c>
      <c r="AT39" s="103">
        <v>0.58501687499999999</v>
      </c>
      <c r="AU39" s="44">
        <f t="shared" si="6"/>
        <v>140.4</v>
      </c>
      <c r="AV39" s="1">
        <f t="shared" si="7"/>
        <v>180</v>
      </c>
      <c r="AW39" s="79">
        <f t="shared" si="8"/>
        <v>2.5466935512115751E-3</v>
      </c>
      <c r="AX39" s="79">
        <f t="shared" si="9"/>
        <v>0</v>
      </c>
      <c r="AY39" s="79">
        <f t="shared" si="10"/>
        <v>-3.7872685335748196E-2</v>
      </c>
      <c r="AZ39" s="79">
        <f t="shared" si="11"/>
        <v>9.646665032246439E-2</v>
      </c>
      <c r="BA39" s="79">
        <f t="shared" si="12"/>
        <v>0.11021079017546669</v>
      </c>
      <c r="BB39" s="79">
        <f t="shared" ref="BB39:BB44" si="59">+($C39-I39)/$C39</f>
        <v>8.451119994796534E-2</v>
      </c>
      <c r="BC39" s="79">
        <f t="shared" ref="BC39:BC44" si="60">+($C39-J39)/$C39</f>
        <v>0.14168922333351683</v>
      </c>
      <c r="BD39" s="79">
        <f t="shared" ref="BD39:BD44" si="61">+($C39-K39)/$C39</f>
        <v>2.0348531773629455E-2</v>
      </c>
      <c r="BE39" s="79">
        <f t="shared" ref="BE39:BE44" si="62">+($C39-L39)/$C39</f>
        <v>4.0096664281747303E-2</v>
      </c>
      <c r="BF39" s="79"/>
      <c r="BG39" s="79">
        <f t="shared" ref="BG39:BG44" si="63">+($C39-N39)/$C39</f>
        <v>8.0328418398234475E-3</v>
      </c>
      <c r="BH39" s="79"/>
      <c r="BI39" s="79">
        <f t="shared" si="45"/>
        <v>0.10648956556109813</v>
      </c>
      <c r="BJ39" s="79">
        <f t="shared" ref="BJ39:BJ44" si="64">+($C39-Q39)/$C39</f>
        <v>0.16703482816072682</v>
      </c>
      <c r="BK39" s="79">
        <f t="shared" si="14"/>
        <v>3.7524954094163178E-6</v>
      </c>
      <c r="BL39" s="79">
        <f t="shared" si="15"/>
        <v>0</v>
      </c>
      <c r="BM39" s="79">
        <f t="shared" si="16"/>
        <v>9.8915778993029588E-3</v>
      </c>
      <c r="BN39" s="79">
        <f t="shared" si="17"/>
        <v>1.2359469046916125E-2</v>
      </c>
      <c r="BO39" s="79">
        <f t="shared" si="18"/>
        <v>3.4247774770222146E-3</v>
      </c>
      <c r="BP39" s="85"/>
      <c r="BQ39" s="79">
        <f t="shared" ref="BQ39:BQ44" si="65">+($Z39-AA39)/$Z39</f>
        <v>5.3516176722590786E-3</v>
      </c>
      <c r="BR39" s="79">
        <f t="shared" ref="BR39:BR44" si="66">+($Z39-AB39)/$Z39</f>
        <v>0</v>
      </c>
      <c r="BS39" s="79">
        <f t="shared" ref="BS39:BS44" si="67">+($Z39-AC39)/$Z39</f>
        <v>-5.0595564373212561E-2</v>
      </c>
      <c r="BT39" s="79">
        <f t="shared" ref="BT39:BT44" si="68">+($Z39-AD39)/$Z39</f>
        <v>0.14418288312548094</v>
      </c>
      <c r="BU39" s="79">
        <f t="shared" ref="BU39:BU44" si="69">+($Z39-AE39)/$Z39</f>
        <v>0.20656626884321821</v>
      </c>
      <c r="BV39" s="79">
        <f t="shared" ref="BV39:BV44" si="70">+($Z39-AF39)/$Z39</f>
        <v>2.3188214520254293E-2</v>
      </c>
      <c r="BW39" s="79">
        <f t="shared" ref="BW39:BW44" si="71">+($Z39-AG39)/$Z39</f>
        <v>5.4536900936533086E-2</v>
      </c>
      <c r="BX39" s="79">
        <f t="shared" ref="BX39:BX44" si="72">+($Z39-AH39)/$Z39</f>
        <v>9.245270768651101E-2</v>
      </c>
      <c r="BY39" s="79">
        <f t="shared" ref="BY39:BY44" si="73">+($Z39-AI39)/$Z39</f>
        <v>1.529383339950118E-2</v>
      </c>
      <c r="BZ39" s="79">
        <f t="shared" ref="BZ39:BZ44" si="74">+($Z39-AJ39)/$Z39</f>
        <v>3.2959067788221455E-2</v>
      </c>
      <c r="CA39" s="79"/>
      <c r="CB39" s="79">
        <f t="shared" ref="CB39:CB44" si="75">+($Z39-AL39)/$Z39</f>
        <v>5.5730051972848532E-3</v>
      </c>
      <c r="CC39" s="79"/>
      <c r="CD39" s="79">
        <f t="shared" ref="CD39:CD44" si="76">+($Z39-AN39)/$Z39</f>
        <v>9.553084577485095E-2</v>
      </c>
      <c r="CE39" s="79">
        <f t="shared" ref="CE39:CG44" si="77">+($Z39-AO39)/$Z39</f>
        <v>0.26151933575227576</v>
      </c>
      <c r="CF39" s="79">
        <f t="shared" si="77"/>
        <v>0</v>
      </c>
      <c r="CG39" s="79">
        <f t="shared" si="77"/>
        <v>0</v>
      </c>
      <c r="CH39" s="79">
        <f t="shared" si="20"/>
        <v>6.6959082689303567E-3</v>
      </c>
      <c r="CI39" s="79">
        <f t="shared" si="21"/>
        <v>8.4893600942598374E-3</v>
      </c>
      <c r="CJ39" s="79">
        <f t="shared" si="41"/>
        <v>3.7273995800022552E-3</v>
      </c>
    </row>
    <row r="40" spans="1:109" x14ac:dyDescent="0.15">
      <c r="A40" s="44">
        <f t="shared" si="58"/>
        <v>144.30000000000001</v>
      </c>
      <c r="B40" s="50">
        <f t="shared" si="3"/>
        <v>185</v>
      </c>
      <c r="C40" s="122">
        <v>0.52473999999999998</v>
      </c>
      <c r="D40" s="10">
        <v>0.52263000000000004</v>
      </c>
      <c r="E40" s="10">
        <v>0.52473749999999997</v>
      </c>
      <c r="F40" s="10">
        <v>0.54238562499999998</v>
      </c>
      <c r="G40" s="10">
        <v>0.46837437500000001</v>
      </c>
      <c r="H40" s="10">
        <v>0.459331875</v>
      </c>
      <c r="I40" s="10">
        <v>0.47749437500000003</v>
      </c>
      <c r="J40" s="10">
        <v>0.43746374999999998</v>
      </c>
      <c r="K40" s="10">
        <v>0.51706375000000004</v>
      </c>
      <c r="L40" s="91">
        <v>0.50844124999999996</v>
      </c>
      <c r="M40" s="10"/>
      <c r="N40" s="10">
        <v>0.52072874999999996</v>
      </c>
      <c r="O40" s="10"/>
      <c r="P40" s="91">
        <v>0.47325812499999997</v>
      </c>
      <c r="Q40" s="91">
        <v>0.43672125000000001</v>
      </c>
      <c r="R40" s="149">
        <v>0.40184124999999998</v>
      </c>
      <c r="S40" s="10">
        <v>0.52473749999999997</v>
      </c>
      <c r="T40" s="82">
        <v>0.52473999999999998</v>
      </c>
      <c r="U40" s="91">
        <v>0.51937374999999997</v>
      </c>
      <c r="V40" s="91">
        <v>0.51834749999999996</v>
      </c>
      <c r="W40" s="103">
        <v>0.52382937500000004</v>
      </c>
      <c r="X40" s="44">
        <f t="shared" si="4"/>
        <v>144.30000000000001</v>
      </c>
      <c r="Y40" s="1">
        <f t="shared" si="5"/>
        <v>185</v>
      </c>
      <c r="Z40" s="122">
        <v>0.60890500000000003</v>
      </c>
      <c r="AA40" s="10">
        <v>0.60494625000000002</v>
      </c>
      <c r="AB40" s="10">
        <v>0.60890500000000003</v>
      </c>
      <c r="AC40" s="10">
        <v>0.63230937499999995</v>
      </c>
      <c r="AD40" s="10">
        <v>0.52086374999999996</v>
      </c>
      <c r="AE40" s="10">
        <v>0.47474499999999997</v>
      </c>
      <c r="AF40" s="10">
        <v>0.59432062500000005</v>
      </c>
      <c r="AG40" s="10">
        <v>0.57633875000000001</v>
      </c>
      <c r="AH40" s="10">
        <v>0.55765312499999997</v>
      </c>
      <c r="AI40" s="10">
        <v>0.60213062500000003</v>
      </c>
      <c r="AJ40" s="10">
        <v>0.59363062499999997</v>
      </c>
      <c r="AK40" s="10"/>
      <c r="AL40" s="10">
        <v>0.605803125</v>
      </c>
      <c r="AM40" s="10"/>
      <c r="AN40" s="10">
        <v>0.55580375000000004</v>
      </c>
      <c r="AO40" s="10">
        <v>0.44787125</v>
      </c>
      <c r="AP40" s="10">
        <v>0.60890500000000003</v>
      </c>
      <c r="AQ40" s="10">
        <v>0.60890500000000003</v>
      </c>
      <c r="AR40" s="10">
        <v>0.60489000000000004</v>
      </c>
      <c r="AS40" s="10">
        <v>0.60381750000000001</v>
      </c>
      <c r="AT40" s="103">
        <v>0.60689062500000002</v>
      </c>
      <c r="AU40" s="44">
        <f t="shared" si="6"/>
        <v>144.30000000000001</v>
      </c>
      <c r="AV40" s="1">
        <f t="shared" si="7"/>
        <v>185</v>
      </c>
      <c r="AW40" s="79">
        <f t="shared" si="8"/>
        <v>4.0210389907381662E-3</v>
      </c>
      <c r="AX40" s="79">
        <f t="shared" si="9"/>
        <v>4.7642642070670771E-6</v>
      </c>
      <c r="AY40" s="79">
        <f t="shared" si="10"/>
        <v>-3.3627367839310897E-2</v>
      </c>
      <c r="AZ40" s="79">
        <f t="shared" si="11"/>
        <v>0.10741629187788233</v>
      </c>
      <c r="BA40" s="79">
        <f t="shared" si="12"/>
        <v>0.12464863551473107</v>
      </c>
      <c r="BB40" s="79">
        <f t="shared" si="59"/>
        <v>9.0036256050615465E-2</v>
      </c>
      <c r="BC40" s="79">
        <f t="shared" si="60"/>
        <v>0.16632284559972557</v>
      </c>
      <c r="BD40" s="79">
        <f t="shared" si="61"/>
        <v>1.4628673247703511E-2</v>
      </c>
      <c r="BE40" s="79">
        <f t="shared" si="62"/>
        <v>3.1060620497770381E-2</v>
      </c>
      <c r="BF40" s="79"/>
      <c r="BG40" s="79">
        <f t="shared" si="63"/>
        <v>7.6442619201890875E-3</v>
      </c>
      <c r="BH40" s="79"/>
      <c r="BI40" s="79">
        <f t="shared" si="45"/>
        <v>9.8109301749437841E-2</v>
      </c>
      <c r="BJ40" s="79">
        <f t="shared" si="64"/>
        <v>0.16773783206921519</v>
      </c>
      <c r="BK40" s="79">
        <f t="shared" si="14"/>
        <v>4.7642642070670771E-6</v>
      </c>
      <c r="BL40" s="79">
        <f t="shared" si="15"/>
        <v>0</v>
      </c>
      <c r="BM40" s="79">
        <f t="shared" si="16"/>
        <v>1.0226493120402518E-2</v>
      </c>
      <c r="BN40" s="79">
        <f t="shared" si="17"/>
        <v>1.2182223577390752E-2</v>
      </c>
      <c r="BO40" s="79">
        <f t="shared" si="18"/>
        <v>1.7353832374127048E-3</v>
      </c>
      <c r="BP40" s="85"/>
      <c r="BQ40" s="79">
        <f t="shared" si="65"/>
        <v>6.5014246885803382E-3</v>
      </c>
      <c r="BR40" s="79">
        <f t="shared" si="66"/>
        <v>0</v>
      </c>
      <c r="BS40" s="79">
        <f t="shared" si="67"/>
        <v>-3.8436825120503067E-2</v>
      </c>
      <c r="BT40" s="79">
        <f t="shared" si="68"/>
        <v>0.14458946797940575</v>
      </c>
      <c r="BU40" s="79">
        <f t="shared" si="69"/>
        <v>0.22032993652540223</v>
      </c>
      <c r="BV40" s="79">
        <f t="shared" si="70"/>
        <v>2.3951806932115818E-2</v>
      </c>
      <c r="BW40" s="79">
        <f t="shared" si="71"/>
        <v>5.3483301992921749E-2</v>
      </c>
      <c r="BX40" s="79">
        <f t="shared" si="72"/>
        <v>8.4170560268022193E-2</v>
      </c>
      <c r="BY40" s="79">
        <f t="shared" si="73"/>
        <v>1.1125503978453122E-2</v>
      </c>
      <c r="BZ40" s="79">
        <f t="shared" si="74"/>
        <v>2.5084988627125843E-2</v>
      </c>
      <c r="CA40" s="79"/>
      <c r="CB40" s="79">
        <f t="shared" si="75"/>
        <v>5.094185464070802E-3</v>
      </c>
      <c r="CC40" s="79"/>
      <c r="CD40" s="79">
        <f t="shared" si="76"/>
        <v>8.7207774611803138E-2</v>
      </c>
      <c r="CE40" s="79">
        <f t="shared" si="77"/>
        <v>0.26446448953449231</v>
      </c>
      <c r="CF40" s="79">
        <f t="shared" si="77"/>
        <v>0</v>
      </c>
      <c r="CG40" s="79">
        <f t="shared" si="77"/>
        <v>0</v>
      </c>
      <c r="CH40" s="79">
        <f t="shared" si="20"/>
        <v>6.5938036311082859E-3</v>
      </c>
      <c r="CI40" s="79">
        <f t="shared" si="21"/>
        <v>8.3551621353084998E-3</v>
      </c>
      <c r="CJ40" s="79">
        <f t="shared" si="41"/>
        <v>3.30819257519648E-3</v>
      </c>
    </row>
    <row r="41" spans="1:109" x14ac:dyDescent="0.15">
      <c r="A41" s="44">
        <f t="shared" si="58"/>
        <v>148.20000000000002</v>
      </c>
      <c r="B41" s="50">
        <f t="shared" si="3"/>
        <v>190</v>
      </c>
      <c r="C41" s="122">
        <v>0.54787062500000006</v>
      </c>
      <c r="D41" s="10">
        <v>0.54516062499999995</v>
      </c>
      <c r="E41" s="10">
        <v>0.54787062500000006</v>
      </c>
      <c r="F41" s="10">
        <v>0.56379437499999996</v>
      </c>
      <c r="G41" s="10">
        <v>0.48319125000000002</v>
      </c>
      <c r="H41" s="10">
        <v>0.47284375000000001</v>
      </c>
      <c r="I41" s="10">
        <v>0.50101625000000005</v>
      </c>
      <c r="J41" s="10">
        <v>0.44508312500000002</v>
      </c>
      <c r="K41" s="10">
        <v>0.54158625000000005</v>
      </c>
      <c r="L41" s="91">
        <v>0.53433687500000004</v>
      </c>
      <c r="M41" s="10"/>
      <c r="N41" s="10">
        <v>0.54397062500000004</v>
      </c>
      <c r="O41" s="10"/>
      <c r="P41" s="91">
        <v>0.49902750000000001</v>
      </c>
      <c r="Q41" s="91">
        <v>0.45509812500000002</v>
      </c>
      <c r="R41" s="149">
        <v>0.40963624999999998</v>
      </c>
      <c r="S41" s="10">
        <v>0.54787062500000006</v>
      </c>
      <c r="T41" s="82">
        <v>0.54787062500000006</v>
      </c>
      <c r="U41" s="91">
        <v>0.54256749999999998</v>
      </c>
      <c r="V41" s="91">
        <v>0.54184125000000005</v>
      </c>
      <c r="W41" s="103">
        <v>0.54724687500000002</v>
      </c>
      <c r="X41" s="44">
        <f t="shared" si="4"/>
        <v>148.20000000000002</v>
      </c>
      <c r="Y41" s="1">
        <f t="shared" si="5"/>
        <v>190</v>
      </c>
      <c r="Z41" s="122">
        <v>0.625495625</v>
      </c>
      <c r="AA41" s="10">
        <v>0.62097312500000001</v>
      </c>
      <c r="AB41" s="10">
        <v>0.62549437500000005</v>
      </c>
      <c r="AC41" s="10">
        <v>0.64265499999999998</v>
      </c>
      <c r="AD41" s="10">
        <v>0.53638624999999995</v>
      </c>
      <c r="AE41" s="10">
        <v>0.48065875000000002</v>
      </c>
      <c r="AF41" s="10">
        <v>0.61017437500000005</v>
      </c>
      <c r="AG41" s="10">
        <v>0.59384437499999998</v>
      </c>
      <c r="AH41" s="10">
        <v>0.57991062500000001</v>
      </c>
      <c r="AI41" s="10">
        <v>0.62052624999999995</v>
      </c>
      <c r="AJ41" s="10">
        <v>0.61320249999999998</v>
      </c>
      <c r="AK41" s="10"/>
      <c r="AL41" s="10">
        <v>0.622360625</v>
      </c>
      <c r="AM41" s="10"/>
      <c r="AN41" s="10">
        <v>0.57568375000000005</v>
      </c>
      <c r="AO41" s="10">
        <v>0.45916062499999999</v>
      </c>
      <c r="AP41" s="10">
        <v>0.62549437500000005</v>
      </c>
      <c r="AQ41" s="10">
        <v>0.625495625</v>
      </c>
      <c r="AR41" s="10">
        <v>0.62134812500000003</v>
      </c>
      <c r="AS41" s="10">
        <v>0.62053999999999998</v>
      </c>
      <c r="AT41" s="103">
        <v>0.62379562499999996</v>
      </c>
      <c r="AU41" s="44">
        <f t="shared" si="6"/>
        <v>148.20000000000002</v>
      </c>
      <c r="AV41" s="1">
        <f t="shared" si="7"/>
        <v>190</v>
      </c>
      <c r="AW41" s="79">
        <f t="shared" si="8"/>
        <v>4.9464232545778503E-3</v>
      </c>
      <c r="AX41" s="79">
        <f t="shared" si="9"/>
        <v>0</v>
      </c>
      <c r="AY41" s="79">
        <f t="shared" si="10"/>
        <v>-2.9064799741727168E-2</v>
      </c>
      <c r="AZ41" s="79">
        <f t="shared" si="11"/>
        <v>0.1180559278935607</v>
      </c>
      <c r="BA41" s="79">
        <f t="shared" si="12"/>
        <v>0.13694268605841031</v>
      </c>
      <c r="BB41" s="79">
        <f t="shared" si="59"/>
        <v>8.552087456778687E-2</v>
      </c>
      <c r="BC41" s="79">
        <f t="shared" si="60"/>
        <v>0.18761272335051732</v>
      </c>
      <c r="BD41" s="79">
        <f t="shared" si="61"/>
        <v>1.1470545623795779E-2</v>
      </c>
      <c r="BE41" s="79">
        <f t="shared" si="62"/>
        <v>2.4702455985845216E-2</v>
      </c>
      <c r="BF41" s="79"/>
      <c r="BG41" s="79">
        <f t="shared" si="63"/>
        <v>7.1184688903516485E-3</v>
      </c>
      <c r="BH41" s="79"/>
      <c r="BI41" s="79">
        <f t="shared" si="45"/>
        <v>8.9150837389757917E-2</v>
      </c>
      <c r="BJ41" s="79">
        <f t="shared" si="64"/>
        <v>0.16933286028978106</v>
      </c>
      <c r="BK41" s="79">
        <f t="shared" si="14"/>
        <v>0</v>
      </c>
      <c r="BL41" s="79">
        <f t="shared" si="15"/>
        <v>0</v>
      </c>
      <c r="BM41" s="79">
        <f t="shared" si="16"/>
        <v>9.679520598499098E-3</v>
      </c>
      <c r="BN41" s="79">
        <f t="shared" si="17"/>
        <v>1.1005107273272778E-2</v>
      </c>
      <c r="BO41" s="79">
        <f t="shared" si="18"/>
        <v>1.1384987103479657E-3</v>
      </c>
      <c r="BP41" s="85"/>
      <c r="BQ41" s="79">
        <f t="shared" si="65"/>
        <v>7.2302663987457707E-3</v>
      </c>
      <c r="BR41" s="79">
        <f t="shared" si="66"/>
        <v>1.9984152566257804E-6</v>
      </c>
      <c r="BS41" s="79">
        <f t="shared" si="67"/>
        <v>-2.7433245436368922E-2</v>
      </c>
      <c r="BT41" s="79">
        <f t="shared" si="68"/>
        <v>0.14246202761210366</v>
      </c>
      <c r="BU41" s="79">
        <f t="shared" si="69"/>
        <v>0.23155537658636696</v>
      </c>
      <c r="BV41" s="79">
        <f t="shared" si="70"/>
        <v>2.4494575801389425E-2</v>
      </c>
      <c r="BW41" s="79">
        <f t="shared" si="71"/>
        <v>5.0601872714937088E-2</v>
      </c>
      <c r="BX41" s="79">
        <f t="shared" si="72"/>
        <v>7.2878207581387938E-2</v>
      </c>
      <c r="BY41" s="79">
        <f t="shared" si="73"/>
        <v>7.9446998530166429E-3</v>
      </c>
      <c r="BZ41" s="79">
        <f t="shared" si="74"/>
        <v>1.9653414842030294E-2</v>
      </c>
      <c r="CA41" s="79"/>
      <c r="CB41" s="79">
        <f t="shared" si="75"/>
        <v>5.0120254638071991E-3</v>
      </c>
      <c r="CC41" s="79"/>
      <c r="CD41" s="79">
        <f t="shared" si="76"/>
        <v>7.9635848771923784E-2</v>
      </c>
      <c r="CE41" s="79">
        <f t="shared" si="77"/>
        <v>0.26592512137874669</v>
      </c>
      <c r="CF41" s="79">
        <f t="shared" si="77"/>
        <v>1.9984152566257804E-6</v>
      </c>
      <c r="CG41" s="79">
        <f t="shared" si="77"/>
        <v>0</v>
      </c>
      <c r="CH41" s="79">
        <f t="shared" si="20"/>
        <v>6.6307418217353168E-3</v>
      </c>
      <c r="CI41" s="79">
        <f t="shared" si="21"/>
        <v>7.922717285192872E-3</v>
      </c>
      <c r="CJ41" s="79">
        <f t="shared" si="41"/>
        <v>2.7178447491140083E-3</v>
      </c>
    </row>
    <row r="42" spans="1:109" x14ac:dyDescent="0.15">
      <c r="A42" s="44">
        <f t="shared" si="58"/>
        <v>152.1</v>
      </c>
      <c r="B42" s="50">
        <f t="shared" si="3"/>
        <v>195</v>
      </c>
      <c r="C42" s="122">
        <v>0.57311687499999997</v>
      </c>
      <c r="D42" s="10">
        <v>0.56922937500000004</v>
      </c>
      <c r="E42" s="10">
        <v>0.57311687499999997</v>
      </c>
      <c r="F42" s="10">
        <v>0.58670624999999998</v>
      </c>
      <c r="G42" s="10">
        <v>0.50057874999999996</v>
      </c>
      <c r="H42" s="10">
        <v>0.4883825</v>
      </c>
      <c r="I42" s="10">
        <v>0.52495687499999999</v>
      </c>
      <c r="J42" s="10">
        <v>0.45526312499999999</v>
      </c>
      <c r="K42" s="10">
        <v>0.56839937500000004</v>
      </c>
      <c r="L42" s="91">
        <v>0.56261687500000002</v>
      </c>
      <c r="M42" s="10"/>
      <c r="N42" s="10">
        <v>0.56945749999999995</v>
      </c>
      <c r="O42" s="10"/>
      <c r="P42" s="91">
        <v>0.52786</v>
      </c>
      <c r="Q42" s="91">
        <v>0.47426750000000001</v>
      </c>
      <c r="R42" s="149">
        <v>0.41692249999999997</v>
      </c>
      <c r="S42" s="10">
        <v>0.57311687499999997</v>
      </c>
      <c r="T42" s="82">
        <v>0.57311687499999997</v>
      </c>
      <c r="U42" s="91">
        <v>0.56789124999999996</v>
      </c>
      <c r="V42" s="91">
        <v>0.56716124999999995</v>
      </c>
      <c r="W42" s="103">
        <v>0.57285750000000002</v>
      </c>
      <c r="X42" s="44">
        <f t="shared" si="4"/>
        <v>152.1</v>
      </c>
      <c r="Y42" s="1">
        <f t="shared" si="5"/>
        <v>195</v>
      </c>
      <c r="Z42" s="122">
        <v>0.639798125</v>
      </c>
      <c r="AA42" s="10">
        <v>0.63488812500000003</v>
      </c>
      <c r="AB42" s="10">
        <v>0.639798125</v>
      </c>
      <c r="AC42" s="10">
        <v>0.65297937500000003</v>
      </c>
      <c r="AD42" s="10">
        <v>0.55553375000000005</v>
      </c>
      <c r="AE42" s="10">
        <v>0.49060500000000001</v>
      </c>
      <c r="AF42" s="10">
        <v>0.62841187499999995</v>
      </c>
      <c r="AG42" s="10">
        <v>0.61346000000000001</v>
      </c>
      <c r="AH42" s="10">
        <v>0.60333250000000005</v>
      </c>
      <c r="AI42" s="10">
        <v>0.63615937499999997</v>
      </c>
      <c r="AJ42" s="10">
        <v>0.62998500000000002</v>
      </c>
      <c r="AK42" s="10"/>
      <c r="AL42" s="10">
        <v>0.63664312499999998</v>
      </c>
      <c r="AM42" s="10"/>
      <c r="AN42" s="10">
        <v>0.59381062500000004</v>
      </c>
      <c r="AO42" s="10">
        <v>0.47299374999999999</v>
      </c>
      <c r="AP42" s="10">
        <v>0.639798125</v>
      </c>
      <c r="AQ42" s="10">
        <v>0.639798125</v>
      </c>
      <c r="AR42" s="10">
        <v>0.63545312499999995</v>
      </c>
      <c r="AS42" s="10">
        <v>0.63478500000000004</v>
      </c>
      <c r="AT42" s="103">
        <v>0.63815437500000005</v>
      </c>
      <c r="AU42" s="44">
        <f t="shared" si="6"/>
        <v>152.1</v>
      </c>
      <c r="AV42" s="1">
        <f t="shared" si="7"/>
        <v>195</v>
      </c>
      <c r="AW42" s="79">
        <f t="shared" si="8"/>
        <v>6.7830841658604677E-3</v>
      </c>
      <c r="AX42" s="79">
        <f t="shared" si="9"/>
        <v>0</v>
      </c>
      <c r="AY42" s="79">
        <f t="shared" si="10"/>
        <v>-2.3711350324486635E-2</v>
      </c>
      <c r="AZ42" s="79">
        <f t="shared" si="11"/>
        <v>0.12656777031735458</v>
      </c>
      <c r="BA42" s="79">
        <f t="shared" si="12"/>
        <v>0.14784833372774092</v>
      </c>
      <c r="BB42" s="79">
        <f t="shared" si="59"/>
        <v>8.4031725640603377E-2</v>
      </c>
      <c r="BC42" s="79">
        <f t="shared" si="60"/>
        <v>0.20563650302566991</v>
      </c>
      <c r="BD42" s="79">
        <f t="shared" si="61"/>
        <v>8.231305351111726E-3</v>
      </c>
      <c r="BE42" s="79">
        <f t="shared" si="62"/>
        <v>1.8320870415829152E-2</v>
      </c>
      <c r="BF42" s="79"/>
      <c r="BG42" s="79">
        <f t="shared" si="63"/>
        <v>6.3850414455167114E-3</v>
      </c>
      <c r="BH42" s="79"/>
      <c r="BI42" s="79">
        <f t="shared" si="45"/>
        <v>7.8966223076226777E-2</v>
      </c>
      <c r="BJ42" s="79">
        <f t="shared" si="64"/>
        <v>0.17247681810101992</v>
      </c>
      <c r="BK42" s="79">
        <f t="shared" si="14"/>
        <v>0</v>
      </c>
      <c r="BL42" s="79">
        <f t="shared" si="15"/>
        <v>0</v>
      </c>
      <c r="BM42" s="79">
        <f t="shared" si="16"/>
        <v>9.1179046158778899E-3</v>
      </c>
      <c r="BN42" s="79">
        <f t="shared" si="17"/>
        <v>1.0391641320978414E-2</v>
      </c>
      <c r="BO42" s="79">
        <f t="shared" si="18"/>
        <v>4.525691203909336E-4</v>
      </c>
      <c r="BP42" s="85"/>
      <c r="BQ42" s="79">
        <f t="shared" si="65"/>
        <v>7.6742957006946059E-3</v>
      </c>
      <c r="BR42" s="79">
        <f t="shared" si="66"/>
        <v>0</v>
      </c>
      <c r="BS42" s="79">
        <f t="shared" si="67"/>
        <v>-2.0602201671034957E-2</v>
      </c>
      <c r="BT42" s="79">
        <f t="shared" si="68"/>
        <v>0.13170462948762149</v>
      </c>
      <c r="BU42" s="79">
        <f t="shared" si="69"/>
        <v>0.23318781217122195</v>
      </c>
      <c r="BV42" s="79">
        <f t="shared" si="70"/>
        <v>1.7796629210190391E-2</v>
      </c>
      <c r="BW42" s="79">
        <f t="shared" si="71"/>
        <v>4.1166305387343845E-2</v>
      </c>
      <c r="BX42" s="79">
        <f t="shared" si="72"/>
        <v>5.6995517140660493E-2</v>
      </c>
      <c r="BY42" s="79">
        <f t="shared" si="73"/>
        <v>5.6873408311411099E-3</v>
      </c>
      <c r="BZ42" s="79">
        <f t="shared" si="74"/>
        <v>1.5337845824415284E-2</v>
      </c>
      <c r="CA42" s="79"/>
      <c r="CB42" s="79">
        <f t="shared" si="75"/>
        <v>4.9312429604260232E-3</v>
      </c>
      <c r="CC42" s="79"/>
      <c r="CD42" s="79">
        <f t="shared" si="76"/>
        <v>7.1878141249632391E-2</v>
      </c>
      <c r="CE42" s="79">
        <f t="shared" si="77"/>
        <v>0.26071407289604048</v>
      </c>
      <c r="CF42" s="79">
        <f t="shared" si="77"/>
        <v>0</v>
      </c>
      <c r="CG42" s="79">
        <f t="shared" si="77"/>
        <v>0</v>
      </c>
      <c r="CH42" s="79">
        <f t="shared" si="20"/>
        <v>6.7912046475597961E-3</v>
      </c>
      <c r="CI42" s="79">
        <f t="shared" si="21"/>
        <v>7.8354793553043808E-3</v>
      </c>
      <c r="CJ42" s="79">
        <f t="shared" si="41"/>
        <v>2.569169767416783E-3</v>
      </c>
    </row>
    <row r="43" spans="1:109" x14ac:dyDescent="0.15">
      <c r="A43" s="44">
        <f t="shared" si="58"/>
        <v>156</v>
      </c>
      <c r="B43" s="50">
        <f t="shared" si="3"/>
        <v>200</v>
      </c>
      <c r="C43" s="122">
        <v>0.59560062499999999</v>
      </c>
      <c r="D43" s="10">
        <v>0.59125312500000005</v>
      </c>
      <c r="E43" s="10">
        <v>0.59560062499999999</v>
      </c>
      <c r="F43" s="10">
        <v>0.60612624999999998</v>
      </c>
      <c r="G43" s="10">
        <v>0.52094937500000005</v>
      </c>
      <c r="H43" s="10">
        <v>0.50831312500000003</v>
      </c>
      <c r="I43" s="10">
        <v>0.55198875000000003</v>
      </c>
      <c r="J43" s="10">
        <v>0.466323125</v>
      </c>
      <c r="K43" s="10">
        <v>0.59153312499999999</v>
      </c>
      <c r="L43" s="91">
        <v>0.586916875</v>
      </c>
      <c r="M43" s="10"/>
      <c r="N43" s="10">
        <v>0.59215187499999999</v>
      </c>
      <c r="O43" s="10"/>
      <c r="P43" s="91">
        <v>0.553505625</v>
      </c>
      <c r="Q43" s="91">
        <v>0.49759625000000002</v>
      </c>
      <c r="R43" s="149">
        <v>0.42533375000000001</v>
      </c>
      <c r="S43" s="10">
        <v>0.59560062499999999</v>
      </c>
      <c r="T43" s="82">
        <v>0.59560062499999999</v>
      </c>
      <c r="U43" s="91">
        <v>0.59055749999999996</v>
      </c>
      <c r="V43" s="91">
        <v>0.58986187499999998</v>
      </c>
      <c r="W43" s="103">
        <v>0.59561874999999997</v>
      </c>
      <c r="X43" s="44">
        <f t="shared" si="4"/>
        <v>156</v>
      </c>
      <c r="Y43" s="1">
        <f t="shared" si="5"/>
        <v>200</v>
      </c>
      <c r="Z43" s="122">
        <v>0.65431062500000003</v>
      </c>
      <c r="AA43" s="10">
        <v>0.64881312499999999</v>
      </c>
      <c r="AB43" s="10">
        <v>0.65431062500000003</v>
      </c>
      <c r="AC43" s="10">
        <v>0.66344250000000005</v>
      </c>
      <c r="AD43" s="10">
        <v>0.57265124999999995</v>
      </c>
      <c r="AE43" s="10">
        <v>0.49963625</v>
      </c>
      <c r="AF43" s="10">
        <v>0.64232374999999997</v>
      </c>
      <c r="AG43" s="10">
        <v>0.62912625</v>
      </c>
      <c r="AH43" s="10">
        <v>0.62459624999999996</v>
      </c>
      <c r="AI43" s="10">
        <v>0.65216375000000004</v>
      </c>
      <c r="AJ43" s="10">
        <v>0.64747687499999995</v>
      </c>
      <c r="AK43" s="10"/>
      <c r="AL43" s="10">
        <v>0.65114499999999997</v>
      </c>
      <c r="AM43" s="10"/>
      <c r="AN43" s="10">
        <v>0.61295250000000001</v>
      </c>
      <c r="AO43" s="10">
        <v>0.48561874999999999</v>
      </c>
      <c r="AP43" s="10">
        <v>0.65431062500000003</v>
      </c>
      <c r="AQ43" s="10">
        <v>0.65431062500000003</v>
      </c>
      <c r="AR43" s="10">
        <v>0.64969187500000003</v>
      </c>
      <c r="AS43" s="10">
        <v>0.64915124999999996</v>
      </c>
      <c r="AT43" s="103">
        <v>0.65279374999999995</v>
      </c>
      <c r="AU43" s="44">
        <f t="shared" si="6"/>
        <v>156</v>
      </c>
      <c r="AV43" s="1">
        <f t="shared" si="7"/>
        <v>200</v>
      </c>
      <c r="AW43" s="79">
        <f t="shared" si="8"/>
        <v>7.2993543282462957E-3</v>
      </c>
      <c r="AX43" s="79">
        <f t="shared" si="9"/>
        <v>0</v>
      </c>
      <c r="AY43" s="79">
        <f t="shared" si="10"/>
        <v>-1.7672286693789119E-2</v>
      </c>
      <c r="AZ43" s="79">
        <f t="shared" si="11"/>
        <v>0.12533776303542318</v>
      </c>
      <c r="BA43" s="79">
        <f t="shared" si="12"/>
        <v>0.14655374144377362</v>
      </c>
      <c r="BB43" s="79">
        <f t="shared" si="59"/>
        <v>7.3223353316662437E-2</v>
      </c>
      <c r="BC43" s="79">
        <f t="shared" si="60"/>
        <v>0.2170540032593149</v>
      </c>
      <c r="BD43" s="79">
        <f t="shared" si="61"/>
        <v>6.8292406509815225E-3</v>
      </c>
      <c r="BE43" s="79">
        <f t="shared" si="62"/>
        <v>1.4579820160531212E-2</v>
      </c>
      <c r="BF43" s="79"/>
      <c r="BG43" s="79">
        <f t="shared" si="63"/>
        <v>5.7903733730971163E-3</v>
      </c>
      <c r="BH43" s="79"/>
      <c r="BI43" s="79">
        <f t="shared" si="45"/>
        <v>7.0676554444515552E-2</v>
      </c>
      <c r="BJ43" s="79">
        <f t="shared" si="64"/>
        <v>0.16454713256890888</v>
      </c>
      <c r="BK43" s="79">
        <f t="shared" si="14"/>
        <v>0</v>
      </c>
      <c r="BL43" s="79">
        <f t="shared" si="15"/>
        <v>0</v>
      </c>
      <c r="BM43" s="79">
        <f t="shared" si="16"/>
        <v>8.4672929952013358E-3</v>
      </c>
      <c r="BN43" s="79">
        <f t="shared" si="17"/>
        <v>9.6352316621561886E-3</v>
      </c>
      <c r="BO43" s="79">
        <f t="shared" si="18"/>
        <v>-3.0431465715772147E-5</v>
      </c>
      <c r="BP43" s="85"/>
      <c r="BQ43" s="79">
        <f t="shared" si="65"/>
        <v>8.4019726869024071E-3</v>
      </c>
      <c r="BR43" s="79">
        <f t="shared" si="66"/>
        <v>0</v>
      </c>
      <c r="BS43" s="79">
        <f t="shared" si="67"/>
        <v>-1.3956482824957964E-2</v>
      </c>
      <c r="BT43" s="79">
        <f t="shared" si="68"/>
        <v>0.12480215341146277</v>
      </c>
      <c r="BU43" s="79">
        <f t="shared" si="69"/>
        <v>0.23639288296747438</v>
      </c>
      <c r="BV43" s="79">
        <f t="shared" si="70"/>
        <v>1.8319853815609462E-2</v>
      </c>
      <c r="BW43" s="79">
        <f t="shared" si="71"/>
        <v>3.8489937405494577E-2</v>
      </c>
      <c r="BX43" s="79">
        <f t="shared" si="72"/>
        <v>4.5413254599067636E-2</v>
      </c>
      <c r="BY43" s="79">
        <f t="shared" si="73"/>
        <v>3.2811250772520964E-3</v>
      </c>
      <c r="BZ43" s="79">
        <f t="shared" si="74"/>
        <v>1.0444198426397374E-2</v>
      </c>
      <c r="CA43" s="79"/>
      <c r="CB43" s="79">
        <f t="shared" si="75"/>
        <v>4.8381072827604786E-3</v>
      </c>
      <c r="CC43" s="79"/>
      <c r="CD43" s="79">
        <f t="shared" si="76"/>
        <v>6.3208701524600827E-2</v>
      </c>
      <c r="CE43" s="79">
        <f t="shared" si="77"/>
        <v>0.25781619395222266</v>
      </c>
      <c r="CF43" s="79">
        <f t="shared" si="77"/>
        <v>0</v>
      </c>
      <c r="CG43" s="79">
        <f t="shared" si="77"/>
        <v>0</v>
      </c>
      <c r="CH43" s="79">
        <f t="shared" si="20"/>
        <v>7.0589561341755751E-3</v>
      </c>
      <c r="CI43" s="79">
        <f t="shared" si="21"/>
        <v>7.8852074272828393E-3</v>
      </c>
      <c r="CJ43" s="79">
        <f t="shared" si="41"/>
        <v>2.3182796397354607E-3</v>
      </c>
    </row>
    <row r="44" spans="1:109" s="48" customFormat="1" x14ac:dyDescent="0.15">
      <c r="A44" s="80">
        <f t="shared" si="58"/>
        <v>159.9</v>
      </c>
      <c r="B44" s="50">
        <f t="shared" si="3"/>
        <v>205</v>
      </c>
      <c r="C44" s="125">
        <v>0.61717750000000005</v>
      </c>
      <c r="D44" s="45">
        <v>0.61163250000000002</v>
      </c>
      <c r="E44" s="45">
        <v>0.61717750000000005</v>
      </c>
      <c r="F44" s="45">
        <v>0.62517124999999996</v>
      </c>
      <c r="G44" s="45">
        <v>0.54079999999999995</v>
      </c>
      <c r="H44" s="45">
        <v>0.52748125000000001</v>
      </c>
      <c r="I44" s="45">
        <v>0.58514687499999996</v>
      </c>
      <c r="J44" s="45">
        <v>0.48006437499999999</v>
      </c>
      <c r="K44" s="45">
        <v>0.61430437500000001</v>
      </c>
      <c r="L44" s="95">
        <v>0.61078750000000004</v>
      </c>
      <c r="M44" s="45"/>
      <c r="N44" s="45">
        <v>0.61399124999999999</v>
      </c>
      <c r="O44" s="45"/>
      <c r="P44" s="95">
        <v>0.57937312500000004</v>
      </c>
      <c r="Q44" s="95">
        <v>0.51977937500000004</v>
      </c>
      <c r="R44" s="149">
        <v>0.43341312500000001</v>
      </c>
      <c r="S44" s="45">
        <v>0.61717750000000005</v>
      </c>
      <c r="T44" s="45">
        <v>0.61717750000000005</v>
      </c>
      <c r="U44" s="95">
        <v>0.61253687499999998</v>
      </c>
      <c r="V44" s="95">
        <v>0.61200374999999996</v>
      </c>
      <c r="W44" s="107">
        <v>0.61718687500000002</v>
      </c>
      <c r="X44" s="80">
        <f t="shared" si="4"/>
        <v>159.9</v>
      </c>
      <c r="Y44" s="47">
        <f t="shared" si="5"/>
        <v>205</v>
      </c>
      <c r="Z44" s="125">
        <v>0.66707000000000005</v>
      </c>
      <c r="AA44" s="45">
        <v>0.66147750000000005</v>
      </c>
      <c r="AB44" s="45">
        <v>0.66707000000000005</v>
      </c>
      <c r="AC44" s="45">
        <v>0.67317000000000005</v>
      </c>
      <c r="AD44" s="45">
        <v>0.59292500000000004</v>
      </c>
      <c r="AE44" s="45">
        <v>0.51200999999999997</v>
      </c>
      <c r="AF44" s="45">
        <v>0.654126875</v>
      </c>
      <c r="AG44" s="45">
        <v>0.64290250000000004</v>
      </c>
      <c r="AH44" s="45">
        <v>0.64342937499999997</v>
      </c>
      <c r="AI44" s="45">
        <v>0.66565624999999995</v>
      </c>
      <c r="AJ44" s="45">
        <v>0.6622325</v>
      </c>
      <c r="AK44" s="45"/>
      <c r="AL44" s="45">
        <v>0.6641975</v>
      </c>
      <c r="AM44" s="45"/>
      <c r="AN44" s="45">
        <v>0.63125312499999997</v>
      </c>
      <c r="AO44" s="45">
        <v>0.50137374999999995</v>
      </c>
      <c r="AP44" s="45">
        <v>0.66707000000000005</v>
      </c>
      <c r="AQ44" s="45">
        <v>0.66707000000000005</v>
      </c>
      <c r="AR44" s="45">
        <v>0.66275249999999997</v>
      </c>
      <c r="AS44" s="45">
        <v>0.66252250000000001</v>
      </c>
      <c r="AT44" s="107">
        <v>0.66559562500000002</v>
      </c>
      <c r="AU44" s="46">
        <f t="shared" si="6"/>
        <v>159.9</v>
      </c>
      <c r="AV44" s="50">
        <f t="shared" si="7"/>
        <v>205</v>
      </c>
      <c r="AW44" s="78">
        <f t="shared" si="8"/>
        <v>8.9844493682935973E-3</v>
      </c>
      <c r="AX44" s="78">
        <f t="shared" si="9"/>
        <v>0</v>
      </c>
      <c r="AY44" s="78">
        <f t="shared" si="10"/>
        <v>-1.2952108591126395E-2</v>
      </c>
      <c r="AZ44" s="78">
        <f t="shared" si="11"/>
        <v>0.12375289118608519</v>
      </c>
      <c r="BA44" s="78">
        <f t="shared" si="12"/>
        <v>0.14533298767372438</v>
      </c>
      <c r="BB44" s="78">
        <f t="shared" si="59"/>
        <v>5.1898562407087241E-2</v>
      </c>
      <c r="BC44" s="78">
        <f t="shared" si="60"/>
        <v>0.22216157426348182</v>
      </c>
      <c r="BD44" s="78">
        <f t="shared" si="61"/>
        <v>4.6552653005011227E-3</v>
      </c>
      <c r="BE44" s="78">
        <f t="shared" si="62"/>
        <v>1.0353585475815314E-2</v>
      </c>
      <c r="BF44" s="78"/>
      <c r="BG44" s="78">
        <f t="shared" si="63"/>
        <v>5.1626152930073716E-3</v>
      </c>
      <c r="BH44" s="78"/>
      <c r="BI44" s="78">
        <f t="shared" si="45"/>
        <v>6.1253650692061845E-2</v>
      </c>
      <c r="BJ44" s="78">
        <f t="shared" si="64"/>
        <v>0.15781217720995985</v>
      </c>
      <c r="BK44" s="98">
        <f t="shared" si="14"/>
        <v>0</v>
      </c>
      <c r="BL44" s="98">
        <f>+($C44-T44)/$C44</f>
        <v>0</v>
      </c>
      <c r="BM44" s="98">
        <f t="shared" si="16"/>
        <v>7.5191091703765362E-3</v>
      </c>
      <c r="BN44" s="98">
        <f t="shared" si="17"/>
        <v>8.3829206346635893E-3</v>
      </c>
      <c r="BO44" s="98">
        <f t="shared" si="18"/>
        <v>-1.51901195360786E-5</v>
      </c>
      <c r="BP44" s="85"/>
      <c r="BQ44" s="78">
        <f t="shared" si="65"/>
        <v>8.3836778748856942E-3</v>
      </c>
      <c r="BR44" s="78">
        <f t="shared" si="66"/>
        <v>0</v>
      </c>
      <c r="BS44" s="78">
        <f t="shared" si="67"/>
        <v>-9.1444675971037431E-3</v>
      </c>
      <c r="BT44" s="78">
        <f t="shared" si="68"/>
        <v>0.11115025409627177</v>
      </c>
      <c r="BU44" s="78">
        <f t="shared" si="69"/>
        <v>0.23244936813228009</v>
      </c>
      <c r="BV44" s="78">
        <f t="shared" si="70"/>
        <v>1.9402948716026887E-2</v>
      </c>
      <c r="BW44" s="78">
        <f t="shared" si="71"/>
        <v>3.6229331254590984E-2</v>
      </c>
      <c r="BX44" s="78">
        <f t="shared" si="72"/>
        <v>3.5439496604554366E-2</v>
      </c>
      <c r="BY44" s="78">
        <f t="shared" si="73"/>
        <v>2.1193427976076008E-3</v>
      </c>
      <c r="BZ44" s="78">
        <f t="shared" si="74"/>
        <v>7.2518626231130911E-3</v>
      </c>
      <c r="CA44" s="78"/>
      <c r="CB44" s="78">
        <f t="shared" si="75"/>
        <v>4.3061447824067267E-3</v>
      </c>
      <c r="CC44" s="78"/>
      <c r="CD44" s="78">
        <f t="shared" si="76"/>
        <v>5.3692828338855109E-2</v>
      </c>
      <c r="CE44" s="78">
        <f t="shared" si="77"/>
        <v>0.24839409657157432</v>
      </c>
      <c r="CF44" s="78">
        <f t="shared" si="77"/>
        <v>0</v>
      </c>
      <c r="CG44" s="78">
        <f t="shared" si="77"/>
        <v>0</v>
      </c>
      <c r="CH44" s="78">
        <f t="shared" si="20"/>
        <v>6.472334237786267E-3</v>
      </c>
      <c r="CI44" s="78">
        <f t="shared" si="21"/>
        <v>6.8171256389884683E-3</v>
      </c>
      <c r="CJ44" s="78">
        <f t="shared" si="41"/>
        <v>2.2102253136852619E-3</v>
      </c>
      <c r="CK44" s="49"/>
      <c r="CL44" s="49"/>
      <c r="CM44" s="49"/>
      <c r="CN44" s="49"/>
      <c r="CO44" s="49"/>
      <c r="CP44" s="49"/>
      <c r="CQ44" s="49"/>
      <c r="CR44" s="49"/>
      <c r="CS44" s="49"/>
      <c r="CT44" s="49"/>
      <c r="CU44" s="49"/>
      <c r="CV44" s="49"/>
      <c r="CW44" s="49"/>
      <c r="CX44" s="49"/>
      <c r="CY44" s="49"/>
      <c r="CZ44" s="49"/>
      <c r="DA44" s="49"/>
      <c r="DB44" s="49"/>
      <c r="DC44" s="49"/>
      <c r="DD44" s="49"/>
      <c r="DE44" s="49"/>
    </row>
    <row r="45" spans="1:109" x14ac:dyDescent="0.15">
      <c r="A45" s="44">
        <f t="shared" si="58"/>
        <v>163.80000000000001</v>
      </c>
      <c r="B45" s="50">
        <f t="shared" si="3"/>
        <v>210</v>
      </c>
      <c r="C45" s="122">
        <v>0.64034812500000005</v>
      </c>
      <c r="D45" s="10">
        <v>0.63409437499999999</v>
      </c>
      <c r="E45" s="10">
        <v>0.64034812500000005</v>
      </c>
      <c r="F45" s="10">
        <v>0.6470475</v>
      </c>
      <c r="G45" s="10">
        <v>0.56248937499999996</v>
      </c>
      <c r="H45" s="10">
        <v>0.54884187500000003</v>
      </c>
      <c r="I45" s="10">
        <v>0.615606875</v>
      </c>
      <c r="J45" s="10">
        <v>0.49301125000000001</v>
      </c>
      <c r="K45" s="10">
        <v>0.63768812500000005</v>
      </c>
      <c r="L45" s="91">
        <v>0.63512000000000002</v>
      </c>
      <c r="M45" s="10"/>
      <c r="N45" s="10">
        <v>0.63703750000000003</v>
      </c>
      <c r="O45" s="10"/>
      <c r="P45" s="91">
        <v>0.60697937499999999</v>
      </c>
      <c r="Q45" s="91">
        <v>0.54278312500000003</v>
      </c>
      <c r="R45" s="149">
        <v>0.44268750000000001</v>
      </c>
      <c r="S45" s="10">
        <v>0.64034812500000005</v>
      </c>
      <c r="T45" s="82">
        <v>0.64034812500000005</v>
      </c>
      <c r="U45" s="91">
        <v>0.635478125</v>
      </c>
      <c r="V45" s="91">
        <v>0.63506625000000005</v>
      </c>
      <c r="W45" s="103">
        <v>0.64064624999999997</v>
      </c>
      <c r="X45" s="44">
        <f t="shared" si="4"/>
        <v>163.80000000000001</v>
      </c>
      <c r="Y45" s="1">
        <f t="shared" si="5"/>
        <v>210</v>
      </c>
      <c r="Z45" s="122">
        <v>0.67993499999999996</v>
      </c>
      <c r="AA45" s="10">
        <v>0.67378625000000003</v>
      </c>
      <c r="AB45" s="10">
        <v>0.67993499999999996</v>
      </c>
      <c r="AC45" s="10">
        <v>0.683954375</v>
      </c>
      <c r="AD45" s="10">
        <v>0.60821625000000001</v>
      </c>
      <c r="AE45" s="10">
        <v>0.52406874999999997</v>
      </c>
      <c r="AF45" s="10">
        <v>0.66516874999999998</v>
      </c>
      <c r="AG45" s="10">
        <v>0.65454749999999995</v>
      </c>
      <c r="AH45" s="10">
        <v>0.66380062500000003</v>
      </c>
      <c r="AI45" s="10">
        <v>0.67964562500000003</v>
      </c>
      <c r="AJ45" s="10">
        <v>0.67773812499999997</v>
      </c>
      <c r="AK45" s="10"/>
      <c r="AL45" s="10">
        <v>0.67715000000000003</v>
      </c>
      <c r="AM45" s="10"/>
      <c r="AN45" s="10">
        <v>0.64860187499999999</v>
      </c>
      <c r="AO45" s="10">
        <v>0.516146875</v>
      </c>
      <c r="AP45" s="10">
        <v>0.67993499999999996</v>
      </c>
      <c r="AQ45" s="10">
        <v>0.67993499999999996</v>
      </c>
      <c r="AR45" s="10">
        <v>0.67548249999999999</v>
      </c>
      <c r="AS45" s="10">
        <v>0.67544625000000003</v>
      </c>
      <c r="AT45" s="103">
        <v>0.67876124999999998</v>
      </c>
      <c r="AU45" s="44">
        <f t="shared" si="6"/>
        <v>163.80000000000001</v>
      </c>
      <c r="AV45" s="1">
        <f t="shared" si="7"/>
        <v>210</v>
      </c>
    </row>
    <row r="46" spans="1:109" x14ac:dyDescent="0.15">
      <c r="A46" s="44">
        <f t="shared" si="58"/>
        <v>167.70000000000002</v>
      </c>
      <c r="B46" s="50">
        <f t="shared" si="3"/>
        <v>215</v>
      </c>
      <c r="C46" s="122">
        <v>0.66211125000000004</v>
      </c>
      <c r="D46" s="10">
        <v>0.65549000000000002</v>
      </c>
      <c r="E46" s="10">
        <v>0.66211125000000004</v>
      </c>
      <c r="F46" s="10">
        <v>0.66687874999999996</v>
      </c>
      <c r="G46" s="10">
        <v>0.58276312500000005</v>
      </c>
      <c r="H46" s="10">
        <v>0.56922812499999997</v>
      </c>
      <c r="I46" s="10">
        <v>0.64805749999999995</v>
      </c>
      <c r="J46" s="10">
        <v>0.51184437500000002</v>
      </c>
      <c r="K46" s="10">
        <v>0.66052062499999997</v>
      </c>
      <c r="L46" s="91">
        <v>0.658423125</v>
      </c>
      <c r="M46" s="10"/>
      <c r="N46" s="10">
        <v>0.65922000000000003</v>
      </c>
      <c r="O46" s="10"/>
      <c r="P46" s="91">
        <v>0.63261000000000001</v>
      </c>
      <c r="Q46" s="91">
        <v>0.56491499999999994</v>
      </c>
      <c r="R46" s="149">
        <v>0.45583875000000001</v>
      </c>
      <c r="S46" s="10">
        <v>0.66211125000000004</v>
      </c>
      <c r="T46" s="82">
        <v>0.66211125000000004</v>
      </c>
      <c r="U46" s="91">
        <v>0.65788562500000003</v>
      </c>
      <c r="V46" s="91">
        <v>0.65749500000000005</v>
      </c>
      <c r="W46" s="103">
        <v>0.66211125000000004</v>
      </c>
      <c r="X46" s="44">
        <f t="shared" si="4"/>
        <v>167.70000000000002</v>
      </c>
      <c r="Y46" s="1">
        <f t="shared" si="5"/>
        <v>215</v>
      </c>
      <c r="Z46" s="122">
        <v>0.69345749999999995</v>
      </c>
      <c r="AA46" s="10">
        <v>0.68660624999999997</v>
      </c>
      <c r="AB46" s="10">
        <v>0.69345749999999995</v>
      </c>
      <c r="AC46" s="10">
        <v>0.69652312500000002</v>
      </c>
      <c r="AD46" s="10">
        <v>0.62624999999999997</v>
      </c>
      <c r="AE46" s="10">
        <v>0.53914375000000003</v>
      </c>
      <c r="AF46" s="10">
        <v>0.67881749999999996</v>
      </c>
      <c r="AG46" s="10">
        <v>0.6691125</v>
      </c>
      <c r="AH46" s="10">
        <v>0.68136187500000001</v>
      </c>
      <c r="AI46" s="10">
        <v>0.693951875</v>
      </c>
      <c r="AJ46" s="10">
        <v>0.69260750000000004</v>
      </c>
      <c r="AK46" s="10"/>
      <c r="AL46" s="10">
        <v>0.69059124999999999</v>
      </c>
      <c r="AM46" s="10"/>
      <c r="AN46" s="10">
        <v>0.66779124999999995</v>
      </c>
      <c r="AO46" s="10">
        <v>0.532983125</v>
      </c>
      <c r="AP46" s="10">
        <v>0.69345749999999995</v>
      </c>
      <c r="AQ46" s="10">
        <v>0.69345749999999995</v>
      </c>
      <c r="AR46" s="10">
        <v>0.68874000000000002</v>
      </c>
      <c r="AS46" s="10">
        <v>0.68876749999999998</v>
      </c>
      <c r="AT46" s="103">
        <v>0.69244249999999996</v>
      </c>
      <c r="AU46" s="44">
        <f t="shared" si="6"/>
        <v>167.70000000000002</v>
      </c>
      <c r="AV46" s="1">
        <f t="shared" si="7"/>
        <v>215</v>
      </c>
    </row>
    <row r="47" spans="1:109" x14ac:dyDescent="0.15">
      <c r="A47" s="44">
        <f t="shared" si="58"/>
        <v>171.6</v>
      </c>
      <c r="B47" s="50">
        <f t="shared" si="3"/>
        <v>220</v>
      </c>
      <c r="C47" s="122">
        <v>0.68170437500000003</v>
      </c>
      <c r="D47" s="10">
        <v>0.67500812499999996</v>
      </c>
      <c r="E47" s="10">
        <v>0.68170437500000003</v>
      </c>
      <c r="F47" s="10">
        <v>0.68511562500000001</v>
      </c>
      <c r="G47" s="10">
        <v>0.60585562500000001</v>
      </c>
      <c r="H47" s="10">
        <v>0.59249687500000003</v>
      </c>
      <c r="I47" s="10">
        <v>0.67672187500000003</v>
      </c>
      <c r="J47" s="10">
        <v>0.52957812500000001</v>
      </c>
      <c r="K47" s="10">
        <v>0.68054000000000003</v>
      </c>
      <c r="L47" s="91">
        <v>0.67881250000000004</v>
      </c>
      <c r="M47" s="10"/>
      <c r="N47" s="10">
        <v>0.67943687500000005</v>
      </c>
      <c r="O47" s="10"/>
      <c r="P47" s="91">
        <v>0.65664124999999995</v>
      </c>
      <c r="Q47" s="91">
        <v>0.58997937499999997</v>
      </c>
      <c r="R47" s="149">
        <v>0.46688875000000002</v>
      </c>
      <c r="S47" s="10">
        <v>0.68170437500000003</v>
      </c>
      <c r="T47" s="82">
        <v>0.68170437500000003</v>
      </c>
      <c r="U47" s="91">
        <v>0.67819687500000003</v>
      </c>
      <c r="V47" s="91">
        <v>0.67767187500000003</v>
      </c>
      <c r="W47" s="103">
        <v>0.68161812499999996</v>
      </c>
      <c r="X47" s="44">
        <f t="shared" si="4"/>
        <v>171.6</v>
      </c>
      <c r="Y47" s="1">
        <f t="shared" si="5"/>
        <v>220</v>
      </c>
      <c r="Z47" s="122">
        <v>0.70455437499999995</v>
      </c>
      <c r="AA47" s="10">
        <v>0.69710187499999998</v>
      </c>
      <c r="AB47" s="10">
        <v>0.70455437499999995</v>
      </c>
      <c r="AC47" s="10">
        <v>0.70616687499999997</v>
      </c>
      <c r="AD47" s="10">
        <v>0.64104874999999995</v>
      </c>
      <c r="AE47" s="10">
        <v>0.55280375000000004</v>
      </c>
      <c r="AF47" s="10">
        <v>0.68779875000000001</v>
      </c>
      <c r="AG47" s="10">
        <v>0.67930500000000005</v>
      </c>
      <c r="AH47" s="10">
        <v>0.69749749999999999</v>
      </c>
      <c r="AI47" s="10">
        <v>0.70512437500000003</v>
      </c>
      <c r="AJ47" s="10">
        <v>0.70493125000000001</v>
      </c>
      <c r="AK47" s="10"/>
      <c r="AL47" s="10">
        <v>0.70197812500000001</v>
      </c>
      <c r="AM47" s="10"/>
      <c r="AN47" s="10">
        <v>0.683089375</v>
      </c>
      <c r="AO47" s="10">
        <v>0.54871812499999995</v>
      </c>
      <c r="AP47" s="10">
        <v>0.70455437499999995</v>
      </c>
      <c r="AQ47" s="10">
        <v>0.70455437499999995</v>
      </c>
      <c r="AR47" s="10">
        <v>0.70002687500000005</v>
      </c>
      <c r="AS47" s="10">
        <v>0.70010312500000005</v>
      </c>
      <c r="AT47" s="103">
        <v>0.70357937500000001</v>
      </c>
      <c r="AU47" s="44">
        <f t="shared" si="6"/>
        <v>171.6</v>
      </c>
      <c r="AV47" s="1">
        <f t="shared" si="7"/>
        <v>220</v>
      </c>
    </row>
    <row r="48" spans="1:109" x14ac:dyDescent="0.15">
      <c r="A48" s="44">
        <f t="shared" si="58"/>
        <v>175.5</v>
      </c>
      <c r="B48" s="50">
        <f t="shared" si="3"/>
        <v>225</v>
      </c>
      <c r="C48" s="122">
        <v>0.70018374999999999</v>
      </c>
      <c r="D48" s="10">
        <v>0.69331624999999997</v>
      </c>
      <c r="E48" s="10">
        <v>0.70018374999999999</v>
      </c>
      <c r="F48" s="10">
        <v>0.70233812500000004</v>
      </c>
      <c r="G48" s="10">
        <v>0.62520687500000005</v>
      </c>
      <c r="H48" s="10">
        <v>0.61333937500000002</v>
      </c>
      <c r="I48" s="10">
        <v>0.70740875000000003</v>
      </c>
      <c r="J48" s="10">
        <v>0.54662812500000002</v>
      </c>
      <c r="K48" s="10">
        <v>0.69943250000000001</v>
      </c>
      <c r="L48" s="91">
        <v>0.69859000000000004</v>
      </c>
      <c r="M48" s="10"/>
      <c r="N48" s="10">
        <v>0.69802500000000001</v>
      </c>
      <c r="O48" s="10"/>
      <c r="P48" s="91">
        <v>0.67951562499999996</v>
      </c>
      <c r="Q48" s="91">
        <v>0.61159687500000004</v>
      </c>
      <c r="R48" s="149">
        <v>0.478811875</v>
      </c>
      <c r="S48" s="10">
        <v>0.70018374999999999</v>
      </c>
      <c r="T48" s="82">
        <v>0.70018374999999999</v>
      </c>
      <c r="U48" s="91">
        <v>0.69648750000000004</v>
      </c>
      <c r="V48" s="91">
        <v>0.69610499999999997</v>
      </c>
      <c r="W48" s="103">
        <v>0.70005375000000003</v>
      </c>
      <c r="X48" s="44">
        <f t="shared" si="4"/>
        <v>175.5</v>
      </c>
      <c r="Y48" s="1">
        <f t="shared" si="5"/>
        <v>225</v>
      </c>
      <c r="Z48" s="122">
        <v>0.71689250000000004</v>
      </c>
      <c r="AA48" s="10">
        <v>0.70826875</v>
      </c>
      <c r="AB48" s="10">
        <v>0.71689250000000004</v>
      </c>
      <c r="AC48" s="10">
        <v>0.71807437500000004</v>
      </c>
      <c r="AD48" s="10">
        <v>0.65655125000000003</v>
      </c>
      <c r="AE48" s="10">
        <v>0.57064999999999999</v>
      </c>
      <c r="AF48" s="10">
        <v>0.70064749999999998</v>
      </c>
      <c r="AG48" s="10">
        <v>0.69135625000000001</v>
      </c>
      <c r="AH48" s="10">
        <v>0.71260875000000001</v>
      </c>
      <c r="AI48" s="10">
        <v>0.71821437499999996</v>
      </c>
      <c r="AJ48" s="10">
        <v>0.71836687499999996</v>
      </c>
      <c r="AK48" s="10"/>
      <c r="AL48" s="10">
        <v>0.71454499999999999</v>
      </c>
      <c r="AM48" s="10"/>
      <c r="AN48" s="10">
        <v>0.70077062499999998</v>
      </c>
      <c r="AO48" s="10">
        <v>0.56821312499999999</v>
      </c>
      <c r="AP48" s="10">
        <v>0.71689250000000004</v>
      </c>
      <c r="AQ48" s="10">
        <v>0.71689250000000004</v>
      </c>
      <c r="AR48" s="10">
        <v>0.71222750000000001</v>
      </c>
      <c r="AS48" s="10">
        <v>0.71258750000000004</v>
      </c>
      <c r="AT48" s="103">
        <v>0.71623250000000005</v>
      </c>
      <c r="AU48" s="44">
        <f t="shared" si="6"/>
        <v>175.5</v>
      </c>
      <c r="AV48" s="1">
        <f t="shared" si="7"/>
        <v>225</v>
      </c>
    </row>
    <row r="49" spans="1:109" x14ac:dyDescent="0.15">
      <c r="A49" s="44">
        <f t="shared" si="58"/>
        <v>179.4</v>
      </c>
      <c r="B49" s="50">
        <f t="shared" si="3"/>
        <v>230</v>
      </c>
      <c r="C49" s="122">
        <v>0.71712624999999997</v>
      </c>
      <c r="D49" s="10">
        <v>0.71053374999999996</v>
      </c>
      <c r="E49" s="10">
        <v>0.71712624999999997</v>
      </c>
      <c r="F49" s="10">
        <v>0.71907374999999996</v>
      </c>
      <c r="G49" s="10">
        <v>0.64521499999999998</v>
      </c>
      <c r="H49" s="10">
        <v>0.63458499999999995</v>
      </c>
      <c r="I49" s="10">
        <v>0.73813874999999995</v>
      </c>
      <c r="J49" s="10">
        <v>0.56473874999999996</v>
      </c>
      <c r="K49" s="10">
        <v>0.71656874999999998</v>
      </c>
      <c r="L49" s="91">
        <v>0.71613687500000001</v>
      </c>
      <c r="M49" s="10"/>
      <c r="N49" s="10">
        <v>0.71517249999999999</v>
      </c>
      <c r="O49" s="10"/>
      <c r="P49" s="91">
        <v>0.70070500000000002</v>
      </c>
      <c r="Q49" s="91">
        <v>0.63365625000000003</v>
      </c>
      <c r="R49" s="149">
        <v>0.49611250000000001</v>
      </c>
      <c r="S49" s="10">
        <v>0.71712624999999997</v>
      </c>
      <c r="T49" s="82">
        <v>0.71712624999999997</v>
      </c>
      <c r="U49" s="91">
        <v>0.71379375</v>
      </c>
      <c r="V49" s="91">
        <v>0.71349375000000004</v>
      </c>
      <c r="W49" s="103">
        <v>0.71714624999999999</v>
      </c>
      <c r="X49" s="44">
        <f t="shared" si="4"/>
        <v>179.4</v>
      </c>
      <c r="Y49" s="1">
        <f t="shared" si="5"/>
        <v>230</v>
      </c>
      <c r="Z49" s="122">
        <v>0.73087749999999996</v>
      </c>
      <c r="AA49" s="10">
        <v>0.72051374999999995</v>
      </c>
      <c r="AB49" s="10">
        <v>0.73087749999999996</v>
      </c>
      <c r="AC49" s="10">
        <v>0.73161937499999996</v>
      </c>
      <c r="AD49" s="10">
        <v>0.67323875</v>
      </c>
      <c r="AE49" s="10">
        <v>0.58937125000000001</v>
      </c>
      <c r="AF49" s="10">
        <v>0.71211625000000001</v>
      </c>
      <c r="AG49" s="10">
        <v>0.70330124999999999</v>
      </c>
      <c r="AH49" s="10">
        <v>0.72591000000000006</v>
      </c>
      <c r="AI49" s="10">
        <v>0.73262249999999995</v>
      </c>
      <c r="AJ49" s="10">
        <v>0.73345687500000001</v>
      </c>
      <c r="AK49" s="10"/>
      <c r="AL49" s="10">
        <v>0.72851999999999995</v>
      </c>
      <c r="AM49" s="10"/>
      <c r="AN49" s="10">
        <v>0.71981437500000001</v>
      </c>
      <c r="AO49" s="10">
        <v>0.58804250000000002</v>
      </c>
      <c r="AP49" s="10">
        <v>0.73087749999999996</v>
      </c>
      <c r="AQ49" s="10">
        <v>0.73087749999999996</v>
      </c>
      <c r="AR49" s="10">
        <v>0.72630874999999995</v>
      </c>
      <c r="AS49" s="10">
        <v>0.7266475</v>
      </c>
      <c r="AT49" s="103">
        <v>0.73020499999999999</v>
      </c>
      <c r="AU49" s="44">
        <f t="shared" si="6"/>
        <v>179.4</v>
      </c>
      <c r="AV49" s="1">
        <f t="shared" si="7"/>
        <v>230</v>
      </c>
      <c r="CF49" s="7"/>
      <c r="CG49" s="7"/>
      <c r="CH49" s="7"/>
      <c r="CI49" s="7"/>
      <c r="CJ49" s="7"/>
      <c r="CK49" s="7"/>
      <c r="CL49" s="7"/>
      <c r="CM49" s="7"/>
      <c r="CN49" s="7"/>
      <c r="CO49" s="7"/>
      <c r="CP49" s="7"/>
      <c r="CQ49" s="7"/>
      <c r="CR49" s="7"/>
      <c r="CS49" s="7"/>
      <c r="CT49" s="7"/>
      <c r="CU49" s="7"/>
      <c r="CV49" s="7"/>
      <c r="CW49" s="7"/>
      <c r="CX49" s="7"/>
      <c r="CY49" s="7"/>
      <c r="CZ49" s="7"/>
      <c r="DA49" s="7"/>
      <c r="DB49" s="7"/>
      <c r="DC49" s="7"/>
      <c r="DD49" s="7"/>
      <c r="DE49" s="7"/>
    </row>
    <row r="50" spans="1:109" x14ac:dyDescent="0.15">
      <c r="A50" s="44">
        <f t="shared" si="58"/>
        <v>183.3</v>
      </c>
      <c r="B50" s="50">
        <f t="shared" si="3"/>
        <v>235</v>
      </c>
      <c r="C50" s="122">
        <v>0.73386812499999998</v>
      </c>
      <c r="D50" s="10">
        <v>0.72792437499999996</v>
      </c>
      <c r="E50" s="10">
        <v>0.73386812499999998</v>
      </c>
      <c r="F50" s="10">
        <v>0.73497812500000004</v>
      </c>
      <c r="G50" s="10">
        <v>0.66258499999999998</v>
      </c>
      <c r="H50" s="10">
        <v>0.65316249999999998</v>
      </c>
      <c r="I50" s="10">
        <v>0.76440375000000005</v>
      </c>
      <c r="J50" s="10">
        <v>0.58272500000000005</v>
      </c>
      <c r="K50" s="10">
        <v>0.73339687499999995</v>
      </c>
      <c r="L50" s="91">
        <v>0.73308249999999997</v>
      </c>
      <c r="M50" s="10"/>
      <c r="N50" s="10">
        <v>0.73218562499999995</v>
      </c>
      <c r="O50" s="10"/>
      <c r="P50" s="91">
        <v>0.72008000000000005</v>
      </c>
      <c r="Q50" s="91">
        <v>0.65259875000000001</v>
      </c>
      <c r="R50" s="149">
        <v>0.51053499999999996</v>
      </c>
      <c r="S50" s="10">
        <v>0.73386812499999998</v>
      </c>
      <c r="T50" s="82">
        <v>0.73386812499999998</v>
      </c>
      <c r="U50" s="91">
        <v>0.730718125</v>
      </c>
      <c r="V50" s="91">
        <v>0.73053812500000004</v>
      </c>
      <c r="W50" s="103">
        <v>0.73388312499999997</v>
      </c>
      <c r="X50" s="44">
        <f t="shared" si="4"/>
        <v>183.3</v>
      </c>
      <c r="Y50" s="1">
        <f t="shared" si="5"/>
        <v>235</v>
      </c>
      <c r="Z50" s="122">
        <v>0.74351750000000005</v>
      </c>
      <c r="AA50" s="10">
        <v>0.73138999999999998</v>
      </c>
      <c r="AB50" s="10">
        <v>0.74351750000000005</v>
      </c>
      <c r="AC50" s="10">
        <v>0.74392749999999996</v>
      </c>
      <c r="AD50" s="10">
        <v>0.68599812500000001</v>
      </c>
      <c r="AE50" s="10">
        <v>0.60468812500000002</v>
      </c>
      <c r="AF50" s="10">
        <v>0.72384749999999998</v>
      </c>
      <c r="AG50" s="10">
        <v>0.7147675</v>
      </c>
      <c r="AH50" s="10">
        <v>0.73860124999999999</v>
      </c>
      <c r="AI50" s="10">
        <v>0.74553250000000004</v>
      </c>
      <c r="AJ50" s="10">
        <v>0.74681750000000002</v>
      </c>
      <c r="AK50" s="10"/>
      <c r="AL50" s="10">
        <v>0.74147249999999998</v>
      </c>
      <c r="AM50" s="10"/>
      <c r="AN50" s="10">
        <v>0.73631625000000001</v>
      </c>
      <c r="AO50" s="10">
        <v>0.60458875000000001</v>
      </c>
      <c r="AP50" s="10">
        <v>0.74351750000000005</v>
      </c>
      <c r="AQ50" s="10">
        <v>0.74351750000000005</v>
      </c>
      <c r="AR50" s="10">
        <v>0.73892374999999999</v>
      </c>
      <c r="AS50" s="10">
        <v>0.73945249999999996</v>
      </c>
      <c r="AT50" s="103">
        <v>0.74305500000000002</v>
      </c>
      <c r="AU50" s="44">
        <f t="shared" si="6"/>
        <v>183.3</v>
      </c>
      <c r="AV50" s="1">
        <f t="shared" si="7"/>
        <v>235</v>
      </c>
      <c r="CF50" s="7"/>
      <c r="CG50" s="7"/>
      <c r="CH50" s="7"/>
      <c r="CI50" s="7"/>
      <c r="CJ50" s="7"/>
      <c r="CK50" s="7"/>
      <c r="CL50" s="7"/>
      <c r="CM50" s="7"/>
      <c r="CN50" s="7"/>
      <c r="CO50" s="7"/>
      <c r="CP50" s="7"/>
      <c r="CQ50" s="7"/>
      <c r="CR50" s="7"/>
      <c r="CS50" s="7"/>
      <c r="CT50" s="7"/>
      <c r="CU50" s="7"/>
      <c r="CV50" s="7"/>
      <c r="CW50" s="7"/>
      <c r="CX50" s="7"/>
      <c r="CY50" s="7"/>
      <c r="CZ50" s="7"/>
      <c r="DA50" s="7"/>
      <c r="DB50" s="7"/>
      <c r="DC50" s="7"/>
      <c r="DD50" s="7"/>
      <c r="DE50" s="7"/>
    </row>
    <row r="51" spans="1:109" x14ac:dyDescent="0.15">
      <c r="A51" s="44">
        <f t="shared" si="58"/>
        <v>187.20000000000002</v>
      </c>
      <c r="B51" s="50">
        <f t="shared" si="3"/>
        <v>240</v>
      </c>
      <c r="C51" s="122">
        <v>0.74889375000000002</v>
      </c>
      <c r="D51" s="10">
        <v>0.74330249999999998</v>
      </c>
      <c r="E51" s="10">
        <v>0.74889375000000002</v>
      </c>
      <c r="F51" s="10">
        <v>0.74980124999999997</v>
      </c>
      <c r="G51" s="10">
        <v>0.68315875000000004</v>
      </c>
      <c r="H51" s="10">
        <v>0.67534499999999997</v>
      </c>
      <c r="I51" s="10">
        <v>0.787775</v>
      </c>
      <c r="J51" s="10">
        <v>0.60083874999999998</v>
      </c>
      <c r="K51" s="10">
        <v>0.74870437499999998</v>
      </c>
      <c r="L51" s="91">
        <v>0.74852437500000002</v>
      </c>
      <c r="M51" s="10"/>
      <c r="N51" s="10">
        <v>0.74736749999999996</v>
      </c>
      <c r="O51" s="10"/>
      <c r="P51" s="91">
        <v>0.737759375</v>
      </c>
      <c r="Q51" s="91">
        <v>0.67516374999999995</v>
      </c>
      <c r="R51" s="149">
        <v>0.52842562500000001</v>
      </c>
      <c r="S51" s="10">
        <v>0.74889375000000002</v>
      </c>
      <c r="T51" s="82">
        <v>0.74889375000000002</v>
      </c>
      <c r="U51" s="91">
        <v>0.74608874999999997</v>
      </c>
      <c r="V51" s="91">
        <v>0.74570625000000001</v>
      </c>
      <c r="W51" s="103">
        <v>0.74887375</v>
      </c>
      <c r="X51" s="44">
        <f t="shared" si="4"/>
        <v>187.20000000000002</v>
      </c>
      <c r="Y51" s="1">
        <f t="shared" si="5"/>
        <v>240</v>
      </c>
      <c r="Z51" s="122">
        <v>0.75881125000000005</v>
      </c>
      <c r="AA51" s="10">
        <v>0.74378750000000005</v>
      </c>
      <c r="AB51" s="10">
        <v>0.75881125000000005</v>
      </c>
      <c r="AC51" s="10">
        <v>0.75910624999999998</v>
      </c>
      <c r="AD51" s="10">
        <v>0.70248374999999996</v>
      </c>
      <c r="AE51" s="10">
        <v>0.6256275</v>
      </c>
      <c r="AF51" s="10">
        <v>0.73618375000000003</v>
      </c>
      <c r="AG51" s="10">
        <v>0.72674749999999999</v>
      </c>
      <c r="AH51" s="10">
        <v>0.75212000000000001</v>
      </c>
      <c r="AI51" s="10">
        <v>0.76082875000000005</v>
      </c>
      <c r="AJ51" s="10">
        <v>0.76243125</v>
      </c>
      <c r="AK51" s="10"/>
      <c r="AL51" s="10">
        <v>0.75674874999999997</v>
      </c>
      <c r="AM51" s="10"/>
      <c r="AN51" s="10">
        <v>0.75435624999999995</v>
      </c>
      <c r="AO51" s="10">
        <v>0.62599125</v>
      </c>
      <c r="AP51" s="10">
        <v>0.75881125000000005</v>
      </c>
      <c r="AQ51" s="10">
        <v>0.75881125000000005</v>
      </c>
      <c r="AR51" s="10">
        <v>0.75400999999999996</v>
      </c>
      <c r="AS51" s="10">
        <v>0.75431749999999997</v>
      </c>
      <c r="AT51" s="103">
        <v>0.75837624999999997</v>
      </c>
      <c r="AU51" s="44">
        <f t="shared" si="6"/>
        <v>187.20000000000002</v>
      </c>
      <c r="AV51" s="1">
        <f t="shared" si="7"/>
        <v>240</v>
      </c>
      <c r="CF51" s="7"/>
      <c r="CG51" s="7"/>
      <c r="CH51" s="7"/>
      <c r="CI51" s="7"/>
      <c r="CJ51" s="7"/>
      <c r="CK51" s="7"/>
      <c r="CL51" s="7"/>
      <c r="CM51" s="7"/>
      <c r="CN51" s="7"/>
      <c r="CO51" s="7"/>
      <c r="CP51" s="7"/>
      <c r="CQ51" s="7"/>
      <c r="CR51" s="7"/>
      <c r="CS51" s="7"/>
      <c r="CT51" s="7"/>
      <c r="CU51" s="7"/>
      <c r="CV51" s="7"/>
      <c r="CW51" s="7"/>
      <c r="CX51" s="7"/>
      <c r="CY51" s="7"/>
      <c r="CZ51" s="7"/>
      <c r="DA51" s="7"/>
      <c r="DB51" s="7"/>
      <c r="DC51" s="7"/>
      <c r="DD51" s="7"/>
      <c r="DE51" s="7"/>
    </row>
    <row r="52" spans="1:109" x14ac:dyDescent="0.15">
      <c r="A52" s="44">
        <f t="shared" si="58"/>
        <v>191.1</v>
      </c>
      <c r="B52" s="50">
        <f t="shared" si="3"/>
        <v>245</v>
      </c>
      <c r="C52" s="122">
        <v>0.76668562500000004</v>
      </c>
      <c r="D52" s="10">
        <v>0.76213937499999995</v>
      </c>
      <c r="E52" s="10">
        <v>0.76668562500000004</v>
      </c>
      <c r="F52" s="10">
        <v>0.76710187500000004</v>
      </c>
      <c r="G52" s="10">
        <v>0.70367500000000005</v>
      </c>
      <c r="H52" s="10">
        <v>0.69708749999999997</v>
      </c>
      <c r="I52" s="10">
        <v>0.81582125000000005</v>
      </c>
      <c r="J52" s="10">
        <v>0.62126499999999996</v>
      </c>
      <c r="K52" s="10">
        <v>0.76644562500000002</v>
      </c>
      <c r="L52" s="91">
        <v>0.76640249999999999</v>
      </c>
      <c r="M52" s="10"/>
      <c r="N52" s="10">
        <v>0.76531187499999997</v>
      </c>
      <c r="O52" s="10"/>
      <c r="P52" s="91">
        <v>0.7578975</v>
      </c>
      <c r="Q52" s="91">
        <v>0.69730499999999995</v>
      </c>
      <c r="R52" s="149">
        <v>0.55044875000000004</v>
      </c>
      <c r="S52" s="10">
        <v>0.76668562500000004</v>
      </c>
      <c r="T52" s="82">
        <v>0.76668562500000004</v>
      </c>
      <c r="U52" s="91">
        <v>0.76414062500000002</v>
      </c>
      <c r="V52" s="91">
        <v>0.76367312499999995</v>
      </c>
      <c r="W52" s="103">
        <v>0.76661562500000002</v>
      </c>
      <c r="X52" s="44">
        <f t="shared" si="4"/>
        <v>191.1</v>
      </c>
      <c r="Y52" s="1">
        <f t="shared" si="5"/>
        <v>245</v>
      </c>
      <c r="Z52" s="122">
        <v>0.77162249999999999</v>
      </c>
      <c r="AA52" s="10">
        <v>0.75462375000000004</v>
      </c>
      <c r="AB52" s="10">
        <v>0.77162249999999999</v>
      </c>
      <c r="AC52" s="10">
        <v>0.77185499999999996</v>
      </c>
      <c r="AD52" s="10">
        <v>0.71877374999999999</v>
      </c>
      <c r="AE52" s="10">
        <v>0.64677249999999997</v>
      </c>
      <c r="AF52" s="10">
        <v>0.75128125000000001</v>
      </c>
      <c r="AG52" s="10">
        <v>0.74153000000000002</v>
      </c>
      <c r="AH52" s="10">
        <v>0.76801750000000002</v>
      </c>
      <c r="AI52" s="10">
        <v>0.77389874999999997</v>
      </c>
      <c r="AJ52" s="10">
        <v>0.77560562499999997</v>
      </c>
      <c r="AK52" s="10"/>
      <c r="AL52" s="10">
        <v>0.76983999999999997</v>
      </c>
      <c r="AM52" s="10"/>
      <c r="AN52" s="10">
        <v>0.76971000000000001</v>
      </c>
      <c r="AO52" s="10">
        <v>0.64762750000000002</v>
      </c>
      <c r="AP52" s="10">
        <v>0.77162249999999999</v>
      </c>
      <c r="AQ52" s="10">
        <v>0.77162249999999999</v>
      </c>
      <c r="AR52" s="10">
        <v>0.76718500000000001</v>
      </c>
      <c r="AS52" s="10">
        <v>0.76743499999999998</v>
      </c>
      <c r="AT52" s="103">
        <v>0.77136875000000005</v>
      </c>
      <c r="AU52" s="44">
        <f t="shared" si="6"/>
        <v>191.1</v>
      </c>
      <c r="AV52" s="1">
        <f t="shared" si="7"/>
        <v>245</v>
      </c>
      <c r="CF52" s="7"/>
      <c r="CG52" s="7"/>
      <c r="CH52" s="7"/>
      <c r="CI52" s="7"/>
      <c r="CJ52" s="7"/>
      <c r="CK52" s="7"/>
      <c r="CL52" s="7"/>
      <c r="CM52" s="7"/>
      <c r="CN52" s="7"/>
      <c r="CO52" s="7"/>
      <c r="CP52" s="7"/>
      <c r="CQ52" s="7"/>
      <c r="CR52" s="7"/>
      <c r="CS52" s="7"/>
      <c r="CT52" s="7"/>
      <c r="CU52" s="7"/>
      <c r="CV52" s="7"/>
      <c r="CW52" s="7"/>
      <c r="CX52" s="7"/>
      <c r="CY52" s="7"/>
      <c r="CZ52" s="7"/>
      <c r="DA52" s="7"/>
      <c r="DB52" s="7"/>
      <c r="DC52" s="7"/>
      <c r="DD52" s="7"/>
      <c r="DE52" s="7"/>
    </row>
    <row r="53" spans="1:109" ht="12" thickBot="1" x14ac:dyDescent="0.2">
      <c r="A53" s="44">
        <f t="shared" si="58"/>
        <v>195</v>
      </c>
      <c r="B53" s="50">
        <f t="shared" si="3"/>
        <v>250</v>
      </c>
      <c r="C53" s="127">
        <v>0.77938750000000001</v>
      </c>
      <c r="D53" s="11">
        <v>0.77514875000000005</v>
      </c>
      <c r="E53" s="11">
        <v>0.77938750000000001</v>
      </c>
      <c r="F53" s="11">
        <v>0.77980000000000005</v>
      </c>
      <c r="G53" s="11">
        <v>0.71955250000000004</v>
      </c>
      <c r="H53" s="11">
        <v>0.71423375</v>
      </c>
      <c r="I53" s="11">
        <v>0.83638374999999998</v>
      </c>
      <c r="J53" s="11">
        <v>0.63861749999999995</v>
      </c>
      <c r="K53" s="11">
        <v>0.77934999999999999</v>
      </c>
      <c r="L53" s="97">
        <v>0.77930812500000002</v>
      </c>
      <c r="M53" s="11"/>
      <c r="N53" s="11">
        <v>0.77835874999999999</v>
      </c>
      <c r="O53" s="11"/>
      <c r="P53" s="97">
        <v>0.77268375</v>
      </c>
      <c r="Q53" s="97">
        <v>0.71450499999999995</v>
      </c>
      <c r="R53" s="150">
        <v>0.56835124999999997</v>
      </c>
      <c r="S53" s="11">
        <v>0.77938750000000001</v>
      </c>
      <c r="T53" s="154">
        <v>0.77938750000000001</v>
      </c>
      <c r="U53" s="97">
        <v>0.77729499999999996</v>
      </c>
      <c r="V53" s="97">
        <v>0.77696750000000003</v>
      </c>
      <c r="W53" s="108">
        <v>0.77932000000000001</v>
      </c>
      <c r="X53" s="44">
        <f t="shared" si="4"/>
        <v>195</v>
      </c>
      <c r="Y53" s="1">
        <f t="shared" si="5"/>
        <v>250</v>
      </c>
      <c r="Z53" s="127">
        <v>0.78695124999999999</v>
      </c>
      <c r="AA53" s="11">
        <v>0.76747874999999999</v>
      </c>
      <c r="AB53" s="11">
        <v>0.78695124999999999</v>
      </c>
      <c r="AC53" s="11">
        <v>0.78707875000000005</v>
      </c>
      <c r="AD53" s="11">
        <v>0.73183374999999995</v>
      </c>
      <c r="AE53" s="11">
        <v>0.66421750000000002</v>
      </c>
      <c r="AF53" s="11">
        <v>0.76643625000000004</v>
      </c>
      <c r="AG53" s="11">
        <v>0.75632250000000001</v>
      </c>
      <c r="AH53" s="11">
        <v>0.77932999999999997</v>
      </c>
      <c r="AI53" s="11">
        <v>0.78954875000000002</v>
      </c>
      <c r="AJ53" s="11">
        <v>0.79146375000000002</v>
      </c>
      <c r="AK53" s="11"/>
      <c r="AL53" s="11">
        <v>0.78519749999999999</v>
      </c>
      <c r="AM53" s="11"/>
      <c r="AN53" s="11">
        <v>0.78757500000000003</v>
      </c>
      <c r="AO53" s="11">
        <v>0.66530750000000005</v>
      </c>
      <c r="AP53" s="11">
        <v>0.78695124999999999</v>
      </c>
      <c r="AQ53" s="11">
        <v>0.78695124999999999</v>
      </c>
      <c r="AR53" s="11">
        <v>0.78240374999999995</v>
      </c>
      <c r="AS53" s="11">
        <v>0.78293999999999997</v>
      </c>
      <c r="AT53" s="108">
        <v>0.78670125000000002</v>
      </c>
      <c r="AU53" s="44">
        <f t="shared" si="6"/>
        <v>195</v>
      </c>
      <c r="AV53" s="1">
        <f t="shared" si="7"/>
        <v>250</v>
      </c>
      <c r="CF53" s="7"/>
      <c r="CG53" s="7"/>
      <c r="CH53" s="7"/>
      <c r="CI53" s="7"/>
      <c r="CJ53" s="7"/>
      <c r="CK53" s="7"/>
      <c r="CL53" s="7"/>
      <c r="CM53" s="7"/>
      <c r="CN53" s="7"/>
      <c r="CO53" s="7"/>
      <c r="CP53" s="7"/>
      <c r="CQ53" s="7"/>
      <c r="CR53" s="7"/>
      <c r="CS53" s="7"/>
      <c r="CT53" s="7"/>
      <c r="CU53" s="7"/>
      <c r="CV53" s="7"/>
      <c r="CW53" s="7"/>
      <c r="CX53" s="7"/>
      <c r="CY53" s="7"/>
      <c r="CZ53" s="7"/>
      <c r="DA53" s="7"/>
      <c r="DB53" s="7"/>
      <c r="DC53" s="7"/>
      <c r="DD53" s="7"/>
      <c r="DE53" s="7"/>
    </row>
    <row r="56" spans="1:109" x14ac:dyDescent="0.15">
      <c r="B56" s="51" t="s">
        <v>28</v>
      </c>
      <c r="CF56" s="7"/>
      <c r="CG56" s="7"/>
      <c r="CH56" s="7"/>
      <c r="CI56" s="7"/>
      <c r="CJ56" s="7"/>
      <c r="CK56" s="7"/>
      <c r="CL56" s="7"/>
      <c r="CM56" s="7"/>
      <c r="CN56" s="7"/>
      <c r="CO56" s="7"/>
      <c r="CP56" s="7"/>
      <c r="CQ56" s="7"/>
      <c r="CR56" s="7"/>
      <c r="CS56" s="7"/>
      <c r="CT56" s="7"/>
      <c r="CU56" s="7"/>
      <c r="CV56" s="7"/>
      <c r="CW56" s="7"/>
      <c r="CX56" s="7"/>
      <c r="CY56" s="7"/>
      <c r="CZ56" s="7"/>
      <c r="DA56" s="7"/>
      <c r="DB56" s="7"/>
      <c r="DC56" s="7"/>
      <c r="DD56" s="7"/>
      <c r="DE56" s="7"/>
    </row>
    <row r="57" spans="1:109" x14ac:dyDescent="0.15">
      <c r="B57" s="51" t="s">
        <v>30</v>
      </c>
      <c r="CF57" s="7"/>
      <c r="CG57" s="7"/>
      <c r="CH57" s="7"/>
      <c r="CI57" s="7"/>
      <c r="CJ57" s="7"/>
      <c r="CK57" s="7"/>
      <c r="CL57" s="7"/>
      <c r="CM57" s="7"/>
      <c r="CN57" s="7"/>
      <c r="CO57" s="7"/>
      <c r="CP57" s="7"/>
      <c r="CQ57" s="7"/>
      <c r="CR57" s="7"/>
      <c r="CS57" s="7"/>
      <c r="CT57" s="7"/>
      <c r="CU57" s="7"/>
      <c r="CV57" s="7"/>
      <c r="CW57" s="7"/>
      <c r="CX57" s="7"/>
      <c r="CY57" s="7"/>
      <c r="CZ57" s="7"/>
      <c r="DA57" s="7"/>
      <c r="DB57" s="7"/>
      <c r="DC57" s="7"/>
      <c r="DD57" s="7"/>
      <c r="DE57" s="7"/>
    </row>
    <row r="58" spans="1:109" x14ac:dyDescent="0.15">
      <c r="B58" s="51" t="s">
        <v>29</v>
      </c>
      <c r="CF58" s="7"/>
      <c r="CG58" s="7"/>
      <c r="CH58" s="7"/>
      <c r="CI58" s="7"/>
      <c r="CJ58" s="7"/>
      <c r="CK58" s="7"/>
      <c r="CL58" s="7"/>
      <c r="CM58" s="7"/>
      <c r="CN58" s="7"/>
      <c r="CO58" s="7"/>
      <c r="CP58" s="7"/>
      <c r="CQ58" s="7"/>
      <c r="CR58" s="7"/>
      <c r="CS58" s="7"/>
      <c r="CT58" s="7"/>
      <c r="CU58" s="7"/>
      <c r="CV58" s="7"/>
      <c r="CW58" s="7"/>
      <c r="CX58" s="7"/>
      <c r="CY58" s="7"/>
      <c r="CZ58" s="7"/>
      <c r="DA58" s="7"/>
      <c r="DB58" s="7"/>
      <c r="DC58" s="7"/>
      <c r="DD58" s="7"/>
      <c r="DE58" s="7"/>
    </row>
    <row r="60" spans="1:109" x14ac:dyDescent="0.15">
      <c r="A60" s="75" t="s">
        <v>34</v>
      </c>
      <c r="C60" s="89">
        <v>0.78</v>
      </c>
      <c r="CF60" s="7"/>
      <c r="CG60" s="7"/>
      <c r="CH60" s="7"/>
      <c r="CI60" s="7"/>
      <c r="CJ60" s="7"/>
      <c r="CK60" s="7"/>
      <c r="CL60" s="7"/>
      <c r="CM60" s="7"/>
      <c r="CN60" s="7"/>
      <c r="CO60" s="7"/>
      <c r="CP60" s="7"/>
      <c r="CQ60" s="7"/>
      <c r="CR60" s="7"/>
      <c r="CS60" s="7"/>
      <c r="CT60" s="7"/>
      <c r="CU60" s="7"/>
      <c r="CV60" s="7"/>
      <c r="CW60" s="7"/>
      <c r="CX60" s="7"/>
      <c r="CY60" s="7"/>
      <c r="CZ60" s="7"/>
      <c r="DA60" s="7"/>
      <c r="DB60" s="7"/>
      <c r="DC60" s="7"/>
      <c r="DD60" s="7"/>
      <c r="DE60" s="7"/>
    </row>
  </sheetData>
  <mergeCells count="82">
    <mergeCell ref="BI5:BI7"/>
    <mergeCell ref="BJ5:BJ7"/>
    <mergeCell ref="BP5:BP7"/>
    <mergeCell ref="BK5:BK7"/>
    <mergeCell ref="CD5:CD7"/>
    <mergeCell ref="BT5:BT7"/>
    <mergeCell ref="BW5:BW7"/>
    <mergeCell ref="BX5:BX7"/>
    <mergeCell ref="BY5:BY7"/>
    <mergeCell ref="CE5:CE7"/>
    <mergeCell ref="CF5:CF7"/>
    <mergeCell ref="BZ5:BZ7"/>
    <mergeCell ref="CA5:CA7"/>
    <mergeCell ref="CB5:CB7"/>
    <mergeCell ref="CC5:CC7"/>
    <mergeCell ref="AP5:AP7"/>
    <mergeCell ref="AD5:AD7"/>
    <mergeCell ref="AB5:AB7"/>
    <mergeCell ref="AC5:AC7"/>
    <mergeCell ref="AK5:AK7"/>
    <mergeCell ref="AL5:AL7"/>
    <mergeCell ref="AE5:AE7"/>
    <mergeCell ref="AF5:AF7"/>
    <mergeCell ref="AG5:AG7"/>
    <mergeCell ref="AH5:AH7"/>
    <mergeCell ref="AI5:AI7"/>
    <mergeCell ref="AJ5:AJ7"/>
    <mergeCell ref="C5:C7"/>
    <mergeCell ref="D5:D7"/>
    <mergeCell ref="E5:E7"/>
    <mergeCell ref="F5:F7"/>
    <mergeCell ref="K5:K7"/>
    <mergeCell ref="G5:G7"/>
    <mergeCell ref="H5:H7"/>
    <mergeCell ref="I5:I7"/>
    <mergeCell ref="J5:J7"/>
    <mergeCell ref="L5:L7"/>
    <mergeCell ref="M5:M7"/>
    <mergeCell ref="N5:N7"/>
    <mergeCell ref="S5:S7"/>
    <mergeCell ref="AA5:AA7"/>
    <mergeCell ref="O5:O7"/>
    <mergeCell ref="U5:U7"/>
    <mergeCell ref="V5:V7"/>
    <mergeCell ref="W5:W7"/>
    <mergeCell ref="P5:P7"/>
    <mergeCell ref="Q5:Q7"/>
    <mergeCell ref="Z5:Z7"/>
    <mergeCell ref="T5:T7"/>
    <mergeCell ref="R5:R7"/>
    <mergeCell ref="AQ5:AQ7"/>
    <mergeCell ref="BL5:BL7"/>
    <mergeCell ref="CG5:CG7"/>
    <mergeCell ref="AM5:AM7"/>
    <mergeCell ref="AN5:AN7"/>
    <mergeCell ref="AO5:AO7"/>
    <mergeCell ref="AW5:AW7"/>
    <mergeCell ref="AX5:AX7"/>
    <mergeCell ref="AY5:AY7"/>
    <mergeCell ref="AZ5:AZ7"/>
    <mergeCell ref="BA5:BA7"/>
    <mergeCell ref="BB5:BB7"/>
    <mergeCell ref="BS5:BS7"/>
    <mergeCell ref="BC5:BC7"/>
    <mergeCell ref="BD5:BD7"/>
    <mergeCell ref="BE5:BE7"/>
    <mergeCell ref="CH5:CH7"/>
    <mergeCell ref="CI5:CI7"/>
    <mergeCell ref="CJ5:CJ7"/>
    <mergeCell ref="AR5:AR7"/>
    <mergeCell ref="AS5:AS7"/>
    <mergeCell ref="AT5:AT7"/>
    <mergeCell ref="BM5:BM7"/>
    <mergeCell ref="BN5:BN7"/>
    <mergeCell ref="BU5:BU7"/>
    <mergeCell ref="BV5:BV7"/>
    <mergeCell ref="BQ5:BQ7"/>
    <mergeCell ref="BR5:BR7"/>
    <mergeCell ref="BF5:BF7"/>
    <mergeCell ref="BG5:BG7"/>
    <mergeCell ref="BH5:BH7"/>
    <mergeCell ref="BO5:BO7"/>
  </mergeCells>
  <phoneticPr fontId="2" type="noConversion"/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M51"/>
  <sheetViews>
    <sheetView showGridLines="0" topLeftCell="A4" workbookViewId="0">
      <pane xSplit="3" ySplit="7" topLeftCell="D11" activePane="bottomRight" state="frozen"/>
      <selection activeCell="A4" sqref="A4"/>
      <selection pane="topRight" activeCell="E4" sqref="E4"/>
      <selection pane="bottomLeft" activeCell="A11" sqref="A11"/>
      <selection pane="bottomRight" activeCell="H42" sqref="H42"/>
    </sheetView>
  </sheetViews>
  <sheetFormatPr baseColWidth="10" defaultColWidth="9.1640625" defaultRowHeight="11" x14ac:dyDescent="0.15"/>
  <cols>
    <col min="1" max="1" width="5.6640625" style="18" customWidth="1" collapsed="1"/>
    <col min="2" max="2" width="8.33203125" style="18" customWidth="1" collapsed="1"/>
    <col min="3" max="3" width="13.6640625" style="18" customWidth="1" collapsed="1"/>
    <col min="4" max="4" width="6.33203125" style="18" customWidth="1" collapsed="1"/>
    <col min="5" max="5" width="3.6640625" style="18" customWidth="1" collapsed="1"/>
    <col min="6" max="6" width="6.33203125" style="18" customWidth="1" collapsed="1"/>
    <col min="7" max="7" width="3.6640625" style="18" customWidth="1" collapsed="1"/>
    <col min="8" max="9" width="6.33203125" style="18" customWidth="1" collapsed="1"/>
    <col min="10" max="10" width="3.6640625" style="18" customWidth="1" collapsed="1"/>
    <col min="11" max="13" width="6.33203125" style="18" customWidth="1" collapsed="1"/>
    <col min="14" max="16384" width="9.1640625" style="18" collapsed="1"/>
  </cols>
  <sheetData>
    <row r="4" spans="1:13" ht="13.25" customHeight="1" x14ac:dyDescent="0.15">
      <c r="A4" s="259" t="s">
        <v>56</v>
      </c>
      <c r="B4" s="259"/>
      <c r="C4" s="259"/>
      <c r="D4" s="259"/>
      <c r="E4" s="259"/>
      <c r="F4" s="259"/>
      <c r="G4" s="259"/>
      <c r="H4" s="259"/>
      <c r="I4" s="259"/>
      <c r="J4" s="259"/>
      <c r="K4" s="259"/>
      <c r="L4" s="259"/>
      <c r="M4" s="259"/>
    </row>
    <row r="5" spans="1:13" x14ac:dyDescent="0.15">
      <c r="A5" s="260"/>
      <c r="B5" s="260"/>
      <c r="C5" s="260"/>
      <c r="D5" s="260"/>
      <c r="E5" s="260"/>
      <c r="F5" s="260"/>
      <c r="G5" s="260"/>
      <c r="H5" s="260"/>
      <c r="I5" s="260"/>
      <c r="J5" s="260"/>
      <c r="K5" s="260"/>
      <c r="L5" s="260"/>
      <c r="M5" s="260"/>
    </row>
    <row r="6" spans="1:13" ht="12.75" customHeight="1" x14ac:dyDescent="0.15">
      <c r="A6" s="219" t="s">
        <v>24</v>
      </c>
      <c r="B6" s="211"/>
      <c r="C6" s="212"/>
      <c r="D6" s="210" t="s">
        <v>0</v>
      </c>
      <c r="E6" s="211"/>
      <c r="F6" s="211"/>
      <c r="G6" s="211"/>
      <c r="H6" s="211"/>
      <c r="I6" s="211"/>
      <c r="J6" s="211"/>
      <c r="K6" s="211"/>
      <c r="L6" s="211"/>
      <c r="M6" s="212"/>
    </row>
    <row r="7" spans="1:13" ht="12.75" customHeight="1" x14ac:dyDescent="0.15">
      <c r="A7" s="220"/>
      <c r="B7" s="221"/>
      <c r="C7" s="222"/>
      <c r="D7" s="239" t="s">
        <v>9</v>
      </c>
      <c r="E7" s="240"/>
      <c r="F7" s="240"/>
      <c r="G7" s="240"/>
      <c r="H7" s="240"/>
      <c r="I7" s="240"/>
      <c r="J7" s="240"/>
      <c r="K7" s="240"/>
      <c r="L7" s="240"/>
      <c r="M7" s="241"/>
    </row>
    <row r="8" spans="1:13" ht="12.75" customHeight="1" x14ac:dyDescent="0.15">
      <c r="A8" s="220"/>
      <c r="B8" s="221"/>
      <c r="C8" s="222"/>
      <c r="D8" s="213" t="s">
        <v>63</v>
      </c>
      <c r="E8" s="214"/>
      <c r="F8" s="214"/>
      <c r="G8" s="214"/>
      <c r="H8" s="214"/>
      <c r="I8" s="214" t="s">
        <v>64</v>
      </c>
      <c r="J8" s="214"/>
      <c r="K8" s="214"/>
      <c r="L8" s="214"/>
      <c r="M8" s="215"/>
    </row>
    <row r="9" spans="1:13" ht="21.75" customHeight="1" x14ac:dyDescent="0.15">
      <c r="A9" s="220"/>
      <c r="B9" s="221"/>
      <c r="C9" s="222"/>
      <c r="D9" s="216" t="s">
        <v>10</v>
      </c>
      <c r="E9" s="217"/>
      <c r="F9" s="217"/>
      <c r="G9" s="217"/>
      <c r="H9" s="217"/>
      <c r="I9" s="217" t="s">
        <v>10</v>
      </c>
      <c r="J9" s="217"/>
      <c r="K9" s="217"/>
      <c r="L9" s="217"/>
      <c r="M9" s="218"/>
    </row>
    <row r="10" spans="1:13" ht="12.75" customHeight="1" x14ac:dyDescent="0.15">
      <c r="A10" s="223"/>
      <c r="B10" s="224"/>
      <c r="C10" s="225"/>
      <c r="D10" s="19">
        <v>60</v>
      </c>
      <c r="E10" s="20">
        <v>85</v>
      </c>
      <c r="F10" s="20">
        <v>110</v>
      </c>
      <c r="G10" s="20">
        <v>135</v>
      </c>
      <c r="H10" s="20">
        <v>160</v>
      </c>
      <c r="I10" s="20">
        <v>60</v>
      </c>
      <c r="J10" s="20">
        <v>85</v>
      </c>
      <c r="K10" s="20">
        <v>110</v>
      </c>
      <c r="L10" s="20">
        <v>135</v>
      </c>
      <c r="M10" s="21">
        <v>160</v>
      </c>
    </row>
    <row r="11" spans="1:13" ht="12.75" customHeight="1" x14ac:dyDescent="0.15">
      <c r="A11" s="22"/>
      <c r="B11" s="230" t="s">
        <v>67</v>
      </c>
      <c r="C11" s="231"/>
      <c r="D11" s="23" t="s">
        <v>11</v>
      </c>
      <c r="E11" s="24" t="s">
        <v>11</v>
      </c>
      <c r="F11" s="24" t="s">
        <v>11</v>
      </c>
      <c r="G11" s="24" t="s">
        <v>11</v>
      </c>
      <c r="H11" s="25" t="s">
        <v>11</v>
      </c>
      <c r="I11" s="26" t="s">
        <v>11</v>
      </c>
      <c r="J11" s="27" t="s">
        <v>11</v>
      </c>
      <c r="K11" s="27" t="s">
        <v>11</v>
      </c>
      <c r="L11" s="27" t="s">
        <v>11</v>
      </c>
      <c r="M11" s="28" t="s">
        <v>11</v>
      </c>
    </row>
    <row r="12" spans="1:13" ht="8.5" customHeight="1" x14ac:dyDescent="0.15">
      <c r="A12" s="237" t="s">
        <v>22</v>
      </c>
      <c r="B12" s="233"/>
      <c r="C12" s="234"/>
      <c r="D12" s="4"/>
      <c r="E12" s="5"/>
      <c r="F12" s="5"/>
      <c r="G12" s="5"/>
      <c r="H12" s="6"/>
      <c r="I12" s="29"/>
      <c r="J12" s="5"/>
      <c r="K12" s="5"/>
      <c r="L12" s="5"/>
      <c r="M12" s="6"/>
    </row>
    <row r="13" spans="1:13" ht="12.75" customHeight="1" x14ac:dyDescent="0.15">
      <c r="A13" s="188"/>
      <c r="B13" s="233" t="s">
        <v>1</v>
      </c>
      <c r="C13" s="234"/>
      <c r="D13" s="52">
        <f>+REF!BQ15</f>
        <v>0</v>
      </c>
      <c r="E13" s="57">
        <f>+REF!BQ22</f>
        <v>0</v>
      </c>
      <c r="F13" s="57">
        <f>+REF!BQ30</f>
        <v>6.2142213615747191E-5</v>
      </c>
      <c r="G13" s="57">
        <f>+REF!BQ37</f>
        <v>3.8074098913421454E-3</v>
      </c>
      <c r="H13" s="64">
        <f>+REF!BQ44</f>
        <v>8.3836778748856942E-3</v>
      </c>
      <c r="I13" s="52">
        <f>+REF!AW15</f>
        <v>0</v>
      </c>
      <c r="J13" s="57">
        <f>+REF!AW22</f>
        <v>0</v>
      </c>
      <c r="K13" s="57">
        <f>+REF!AW30</f>
        <v>2.8497941966027845E-5</v>
      </c>
      <c r="L13" s="57">
        <f>+REF!AW37</f>
        <v>1.4573679827465361E-3</v>
      </c>
      <c r="M13" s="64">
        <f>+REF!AW44</f>
        <v>8.9844493682935973E-3</v>
      </c>
    </row>
    <row r="14" spans="1:13" ht="19.5" customHeight="1" x14ac:dyDescent="0.15">
      <c r="A14" s="238"/>
      <c r="B14" s="176" t="s">
        <v>2</v>
      </c>
      <c r="C14" s="177"/>
      <c r="D14" s="54">
        <f>+REF!BX15</f>
        <v>1.1636202492811018E-2</v>
      </c>
      <c r="E14" s="58">
        <f>+REF!BX22</f>
        <v>6.712228962893603E-2</v>
      </c>
      <c r="F14" s="58">
        <f>+REF!BX30</f>
        <v>4.8114976020769647E-2</v>
      </c>
      <c r="G14" s="58">
        <f>+REF!BX37</f>
        <v>0.10601166681004032</v>
      </c>
      <c r="H14" s="65">
        <f>+REF!BX44</f>
        <v>3.5439496604554366E-2</v>
      </c>
      <c r="I14" s="54">
        <f>+REF!BB15</f>
        <v>1.3153832620177101E-2</v>
      </c>
      <c r="J14" s="58">
        <f>+REF!BB22</f>
        <v>5.8585700430924412E-2</v>
      </c>
      <c r="K14" s="58">
        <f>+REF!BB30</f>
        <v>1.2118749821025955E-2</v>
      </c>
      <c r="L14" s="58">
        <f>+REF!BB37</f>
        <v>7.0674750288681157E-2</v>
      </c>
      <c r="M14" s="65">
        <f>+REF!BB44</f>
        <v>5.1898562407087241E-2</v>
      </c>
    </row>
    <row r="15" spans="1:13" ht="8" customHeight="1" x14ac:dyDescent="0.15">
      <c r="A15" s="180" t="s">
        <v>23</v>
      </c>
      <c r="B15" s="176"/>
      <c r="C15" s="177"/>
      <c r="D15" s="30"/>
      <c r="E15" s="59"/>
      <c r="F15" s="59"/>
      <c r="G15" s="59"/>
      <c r="H15" s="66"/>
      <c r="I15" s="55"/>
      <c r="J15" s="60"/>
      <c r="K15" s="60"/>
      <c r="L15" s="60"/>
      <c r="M15" s="67"/>
    </row>
    <row r="16" spans="1:13" ht="12.75" customHeight="1" x14ac:dyDescent="0.15">
      <c r="A16" s="232"/>
      <c r="B16" s="253" t="s">
        <v>52</v>
      </c>
      <c r="C16" s="254"/>
      <c r="D16" s="99">
        <f>+REF!CF15</f>
        <v>0</v>
      </c>
      <c r="E16" s="100">
        <f>+REF!CF22</f>
        <v>5.9379821305895111E-4</v>
      </c>
      <c r="F16" s="100">
        <f>+REF!CF30</f>
        <v>1.4114568119274353E-4</v>
      </c>
      <c r="G16" s="100">
        <f>+REF!CF37</f>
        <v>0</v>
      </c>
      <c r="H16" s="101">
        <f>+REF!CF44</f>
        <v>0</v>
      </c>
      <c r="I16" s="99">
        <f>+REF!BK15</f>
        <v>0</v>
      </c>
      <c r="J16" s="100">
        <f>+REF!BK22</f>
        <v>5.4049222140951079E-4</v>
      </c>
      <c r="K16" s="100">
        <f>+REF!BK30</f>
        <v>1.4419039346314375E-4</v>
      </c>
      <c r="L16" s="100">
        <f>+REF!BK37</f>
        <v>0</v>
      </c>
      <c r="M16" s="101">
        <f>+REF!BK44</f>
        <v>0</v>
      </c>
    </row>
    <row r="17" spans="1:13" ht="21.5" customHeight="1" x14ac:dyDescent="0.15">
      <c r="A17" s="181"/>
      <c r="B17" s="235" t="s">
        <v>74</v>
      </c>
      <c r="C17" s="236"/>
      <c r="D17" s="137">
        <f>+REF!BR15</f>
        <v>0</v>
      </c>
      <c r="E17" s="138">
        <f>+REF!BR22</f>
        <v>5.2517098000323767E-4</v>
      </c>
      <c r="F17" s="138">
        <f>+REF!BR30</f>
        <v>1.1981018785130064E-4</v>
      </c>
      <c r="G17" s="138">
        <f>+REF!BR37</f>
        <v>0</v>
      </c>
      <c r="H17" s="139">
        <f>+REF!BR44</f>
        <v>0</v>
      </c>
      <c r="I17" s="137">
        <f>+REF!AX15</f>
        <v>0</v>
      </c>
      <c r="J17" s="138">
        <f>+REF!AX22</f>
        <v>4.9002085813185223E-4</v>
      </c>
      <c r="K17" s="138">
        <f>+REF!AX30</f>
        <v>1.1730120628564397E-4</v>
      </c>
      <c r="L17" s="138">
        <f>+REF!AX37</f>
        <v>0</v>
      </c>
      <c r="M17" s="139">
        <f>+REF!AX44</f>
        <v>0</v>
      </c>
    </row>
    <row r="18" spans="1:13" ht="12.75" customHeight="1" x14ac:dyDescent="0.15">
      <c r="A18" s="181"/>
      <c r="B18" s="176" t="s">
        <v>3</v>
      </c>
      <c r="C18" s="177"/>
      <c r="D18" s="99">
        <f>+REF!CG15</f>
        <v>0</v>
      </c>
      <c r="E18" s="100">
        <f>+REF!CG22</f>
        <v>1.7264712716949272E-6</v>
      </c>
      <c r="F18" s="100">
        <f>+REF!CG30</f>
        <v>0</v>
      </c>
      <c r="G18" s="100">
        <f>+REF!CG37</f>
        <v>0</v>
      </c>
      <c r="H18" s="101">
        <f>+REF!CG44</f>
        <v>0</v>
      </c>
      <c r="I18" s="99">
        <f>+REF!BL15</f>
        <v>0</v>
      </c>
      <c r="J18" s="100">
        <f>+REF!BL22</f>
        <v>0</v>
      </c>
      <c r="K18" s="100">
        <f>+REF!BL30</f>
        <v>0</v>
      </c>
      <c r="L18" s="100">
        <f>+REF!BL37</f>
        <v>0</v>
      </c>
      <c r="M18" s="101">
        <f>+REF!BL44</f>
        <v>0</v>
      </c>
    </row>
    <row r="19" spans="1:13" ht="12.75" customHeight="1" x14ac:dyDescent="0.15">
      <c r="A19" s="181"/>
      <c r="B19" s="176" t="s">
        <v>4</v>
      </c>
      <c r="C19" s="177"/>
      <c r="D19" s="54">
        <f>+REF!BS15</f>
        <v>2.0524258118030683E-2</v>
      </c>
      <c r="E19" s="58">
        <f>+REF!BS22</f>
        <v>0.38034000261992001</v>
      </c>
      <c r="F19" s="58">
        <f>+REF!BS30</f>
        <v>2.3889621177337301E-2</v>
      </c>
      <c r="G19" s="58">
        <f>+REF!BS37</f>
        <v>-6.7705706396825008E-2</v>
      </c>
      <c r="H19" s="65">
        <f>+REF!BS44</f>
        <v>-9.1444675971037431E-3</v>
      </c>
      <c r="I19" s="54">
        <f>+REF!AY15</f>
        <v>2.3637063765797071E-2</v>
      </c>
      <c r="J19" s="58">
        <f>+REF!AY22</f>
        <v>0.39071744145630288</v>
      </c>
      <c r="K19" s="58">
        <f>+REF!AY30</f>
        <v>0.1493751803241751</v>
      </c>
      <c r="L19" s="58">
        <f>+REF!AY37</f>
        <v>-3.5133286136894856E-2</v>
      </c>
      <c r="M19" s="65">
        <f>+REF!AY44</f>
        <v>-1.2952108591126395E-2</v>
      </c>
    </row>
    <row r="20" spans="1:13" ht="3.5" customHeight="1" x14ac:dyDescent="0.15">
      <c r="A20" s="182"/>
      <c r="B20" s="261"/>
      <c r="C20" s="262"/>
      <c r="D20" s="53"/>
      <c r="E20" s="59"/>
      <c r="F20" s="59"/>
      <c r="G20" s="59"/>
      <c r="H20" s="66"/>
      <c r="I20" s="55"/>
      <c r="J20" s="60"/>
      <c r="K20" s="60"/>
      <c r="L20" s="60"/>
      <c r="M20" s="67"/>
    </row>
    <row r="21" spans="1:13" ht="6.5" customHeight="1" x14ac:dyDescent="0.15">
      <c r="A21" s="242" t="s">
        <v>21</v>
      </c>
      <c r="B21" s="176"/>
      <c r="C21" s="177"/>
      <c r="D21" s="53"/>
      <c r="E21" s="59"/>
      <c r="F21" s="59"/>
      <c r="G21" s="59"/>
      <c r="H21" s="66"/>
      <c r="I21" s="55"/>
      <c r="J21" s="60"/>
      <c r="K21" s="60"/>
      <c r="L21" s="60"/>
      <c r="M21" s="67"/>
    </row>
    <row r="22" spans="1:13" ht="12.75" customHeight="1" x14ac:dyDescent="0.15">
      <c r="A22" s="243"/>
      <c r="B22" s="176" t="s">
        <v>5</v>
      </c>
      <c r="C22" s="177"/>
      <c r="D22" s="52">
        <f>+REF!BT14</f>
        <v>-1.0943193880565991E-3</v>
      </c>
      <c r="E22" s="57">
        <f>+REF!BT22</f>
        <v>-2.0048647644274346E-4</v>
      </c>
      <c r="F22" s="57">
        <f>+REF!BT30</f>
        <v>4.1776843085234903E-2</v>
      </c>
      <c r="G22" s="57">
        <f>+REF!BT37</f>
        <v>0.13942636364941052</v>
      </c>
      <c r="H22" s="64">
        <f>+REF!BT44</f>
        <v>0.11115025409627177</v>
      </c>
      <c r="I22" s="52">
        <f>+REF!AZ15</f>
        <v>-1.0697344004673656E-3</v>
      </c>
      <c r="J22" s="57">
        <f>+REF!AZ22</f>
        <v>-1.3384781224024898E-2</v>
      </c>
      <c r="K22" s="57">
        <f>+REF!AZ30</f>
        <v>1.287003830720551E-4</v>
      </c>
      <c r="L22" s="57">
        <f>+REF!AZ37</f>
        <v>7.423285939786757E-2</v>
      </c>
      <c r="M22" s="64">
        <f>+REF!AZ44</f>
        <v>0.12375289118608519</v>
      </c>
    </row>
    <row r="23" spans="1:13" ht="15.5" customHeight="1" x14ac:dyDescent="0.15">
      <c r="A23" s="244"/>
      <c r="B23" s="253" t="s">
        <v>6</v>
      </c>
      <c r="C23" s="254"/>
      <c r="D23" s="54">
        <f>+REF!BU15</f>
        <v>-1.5461369706916649E-3</v>
      </c>
      <c r="E23" s="58">
        <f>+REF!BU22</f>
        <v>-2.575679328679109E-4</v>
      </c>
      <c r="F23" s="58">
        <f>+REF!BU30</f>
        <v>4.5970406800744344E-2</v>
      </c>
      <c r="G23" s="58">
        <f>+REF!BU37</f>
        <v>0.18526790874419488</v>
      </c>
      <c r="H23" s="65">
        <f>+REF!BU44</f>
        <v>0.23244936813228009</v>
      </c>
      <c r="I23" s="54">
        <f>+REF!BA15</f>
        <v>-1.0697344004673656E-3</v>
      </c>
      <c r="J23" s="58">
        <f>+REF!BA22</f>
        <v>-1.3419774702564004E-2</v>
      </c>
      <c r="K23" s="58">
        <f>+REF!BA30</f>
        <v>3.0451429923316953E-4</v>
      </c>
      <c r="L23" s="58">
        <f>+REF!BA37</f>
        <v>8.3596007247007692E-2</v>
      </c>
      <c r="M23" s="65">
        <f>+REF!BA44</f>
        <v>0.14533298767372438</v>
      </c>
    </row>
    <row r="24" spans="1:13" ht="8" customHeight="1" x14ac:dyDescent="0.15">
      <c r="A24" s="237" t="s">
        <v>20</v>
      </c>
      <c r="B24" s="261"/>
      <c r="C24" s="262"/>
      <c r="D24" s="55"/>
      <c r="E24" s="60"/>
      <c r="F24" s="60"/>
      <c r="G24" s="60"/>
      <c r="H24" s="67"/>
      <c r="I24" s="68"/>
      <c r="J24" s="60"/>
      <c r="K24" s="60"/>
      <c r="L24" s="60"/>
      <c r="M24" s="67"/>
    </row>
    <row r="25" spans="1:13" ht="12.75" customHeight="1" x14ac:dyDescent="0.15">
      <c r="A25" s="188"/>
      <c r="B25" s="36" t="s">
        <v>7</v>
      </c>
      <c r="C25" s="142"/>
      <c r="D25" s="52">
        <f>+REF!BV14</f>
        <v>-1.4992175616375203E-3</v>
      </c>
      <c r="E25" s="57">
        <f>+REF!BV22</f>
        <v>3.6264529065034609E-3</v>
      </c>
      <c r="F25" s="57">
        <f>+REF!BV30</f>
        <v>2.6129143699767494E-2</v>
      </c>
      <c r="G25" s="57">
        <f>+REF!BV37</f>
        <v>2.8883858443483901E-2</v>
      </c>
      <c r="H25" s="64">
        <f>+REF!BV44</f>
        <v>1.9402948716026887E-2</v>
      </c>
      <c r="I25" s="56" t="s">
        <v>11</v>
      </c>
      <c r="J25" s="61" t="s">
        <v>11</v>
      </c>
      <c r="K25" s="70" t="s">
        <v>11</v>
      </c>
      <c r="L25" s="60" t="s">
        <v>11</v>
      </c>
      <c r="M25" s="71" t="s">
        <v>11</v>
      </c>
    </row>
    <row r="26" spans="1:13" ht="14.5" customHeight="1" x14ac:dyDescent="0.15">
      <c r="A26" s="238"/>
      <c r="B26" s="226" t="s">
        <v>6</v>
      </c>
      <c r="C26" s="227"/>
      <c r="D26" s="54">
        <f>+REF!BW15</f>
        <v>-2.3301623322076262E-3</v>
      </c>
      <c r="E26" s="58">
        <f>+REF!BW22</f>
        <v>3.6975619420124345E-3</v>
      </c>
      <c r="F26" s="58">
        <f>+REF!BW30</f>
        <v>3.7850076606849456E-2</v>
      </c>
      <c r="G26" s="69">
        <f>+REF!BW37</f>
        <v>6.1171130888566683E-2</v>
      </c>
      <c r="H26" s="65">
        <f>+REF!BW44</f>
        <v>3.6229331254590984E-2</v>
      </c>
      <c r="I26" s="56" t="s">
        <v>11</v>
      </c>
      <c r="J26" s="61" t="s">
        <v>11</v>
      </c>
      <c r="K26" s="70" t="s">
        <v>11</v>
      </c>
      <c r="L26" s="60" t="s">
        <v>11</v>
      </c>
      <c r="M26" s="71" t="s">
        <v>11</v>
      </c>
    </row>
    <row r="27" spans="1:13" ht="7.25" customHeight="1" x14ac:dyDescent="0.15">
      <c r="A27" s="183" t="s">
        <v>19</v>
      </c>
      <c r="B27" s="261"/>
      <c r="C27" s="262"/>
      <c r="D27" s="55"/>
      <c r="E27" s="60"/>
      <c r="F27" s="60"/>
      <c r="G27" s="60"/>
      <c r="H27" s="67"/>
      <c r="I27" s="68"/>
      <c r="J27" s="60"/>
      <c r="K27" s="60"/>
      <c r="L27" s="60"/>
      <c r="M27" s="67"/>
    </row>
    <row r="28" spans="1:13" ht="24" customHeight="1" x14ac:dyDescent="0.15">
      <c r="A28" s="184"/>
      <c r="B28" s="226" t="s">
        <v>13</v>
      </c>
      <c r="C28" s="227"/>
      <c r="D28" s="56" t="s">
        <v>11</v>
      </c>
      <c r="E28" s="61" t="s">
        <v>11</v>
      </c>
      <c r="F28" s="70" t="s">
        <v>11</v>
      </c>
      <c r="G28" s="60" t="s">
        <v>11</v>
      </c>
      <c r="H28" s="71" t="s">
        <v>11</v>
      </c>
      <c r="I28" s="56" t="s">
        <v>11</v>
      </c>
      <c r="J28" s="61" t="s">
        <v>11</v>
      </c>
      <c r="K28" s="70" t="s">
        <v>11</v>
      </c>
      <c r="L28" s="60" t="s">
        <v>11</v>
      </c>
      <c r="M28" s="71" t="s">
        <v>11</v>
      </c>
    </row>
    <row r="29" spans="1:13" ht="12.75" customHeight="1" x14ac:dyDescent="0.15">
      <c r="A29" s="184"/>
      <c r="B29" s="176" t="s">
        <v>6</v>
      </c>
      <c r="C29" s="177"/>
      <c r="D29" s="56" t="s">
        <v>11</v>
      </c>
      <c r="E29" s="61" t="s">
        <v>11</v>
      </c>
      <c r="F29" s="70" t="s">
        <v>11</v>
      </c>
      <c r="G29" s="60" t="s">
        <v>11</v>
      </c>
      <c r="H29" s="71" t="s">
        <v>11</v>
      </c>
      <c r="I29" s="56" t="s">
        <v>11</v>
      </c>
      <c r="J29" s="61" t="s">
        <v>11</v>
      </c>
      <c r="K29" s="70" t="s">
        <v>11</v>
      </c>
      <c r="L29" s="60" t="s">
        <v>11</v>
      </c>
      <c r="M29" s="71" t="s">
        <v>11</v>
      </c>
    </row>
    <row r="30" spans="1:13" ht="12.75" customHeight="1" x14ac:dyDescent="0.15">
      <c r="A30" s="185"/>
      <c r="B30" s="176" t="s">
        <v>12</v>
      </c>
      <c r="C30" s="177"/>
      <c r="D30" s="56" t="s">
        <v>11</v>
      </c>
      <c r="E30" s="61" t="s">
        <v>11</v>
      </c>
      <c r="F30" s="70" t="s">
        <v>11</v>
      </c>
      <c r="G30" s="60" t="s">
        <v>11</v>
      </c>
      <c r="H30" s="71" t="s">
        <v>11</v>
      </c>
      <c r="I30" s="72">
        <f>+REF!BC15</f>
        <v>5.4026151645019456E-4</v>
      </c>
      <c r="J30" s="57">
        <f>+REF!BC22</f>
        <v>-7.2075349931983819E-3</v>
      </c>
      <c r="K30" s="57">
        <f>+REF!BC30</f>
        <v>2.8909323547569297E-3</v>
      </c>
      <c r="L30" s="57">
        <f>+REF!BC37</f>
        <v>0.1033843254714579</v>
      </c>
      <c r="M30" s="64">
        <f>+REF!BC44</f>
        <v>0.22216157426348182</v>
      </c>
    </row>
    <row r="31" spans="1:13" ht="6.5" customHeight="1" x14ac:dyDescent="0.15">
      <c r="A31" s="266" t="s">
        <v>18</v>
      </c>
      <c r="B31" s="253"/>
      <c r="C31" s="254"/>
      <c r="D31" s="55"/>
      <c r="E31" s="60"/>
      <c r="F31" s="60"/>
      <c r="G31" s="73"/>
      <c r="H31" s="67"/>
      <c r="I31" s="68"/>
      <c r="J31" s="60"/>
      <c r="K31" s="60"/>
      <c r="L31" s="60"/>
      <c r="M31" s="67"/>
    </row>
    <row r="32" spans="1:13" ht="12.75" customHeight="1" x14ac:dyDescent="0.15">
      <c r="A32" s="184"/>
      <c r="B32" s="198" t="s">
        <v>14</v>
      </c>
      <c r="C32" s="35" t="s">
        <v>75</v>
      </c>
      <c r="D32" s="54">
        <f>+REF!BY15</f>
        <v>3.2464818282171121E-5</v>
      </c>
      <c r="E32" s="58">
        <f>+REF!BY22</f>
        <v>2.6798394985982094E-2</v>
      </c>
      <c r="F32" s="58">
        <f>+REF!BY30</f>
        <v>6.0959108724886878E-2</v>
      </c>
      <c r="G32" s="58">
        <f>+REF!BY37</f>
        <v>2.146841548790128E-2</v>
      </c>
      <c r="H32" s="65">
        <f>+REF!BY44</f>
        <v>2.1193427976076008E-3</v>
      </c>
      <c r="I32" s="74">
        <f>+REF!BD15</f>
        <v>0</v>
      </c>
      <c r="J32" s="58">
        <f>+REF!BD22</f>
        <v>2.4989381385959072E-2</v>
      </c>
      <c r="K32" s="58">
        <f>+REF!BD30</f>
        <v>6.9671033087627454E-2</v>
      </c>
      <c r="L32" s="58">
        <f>+REF!BD37</f>
        <v>2.7728181365729156E-2</v>
      </c>
      <c r="M32" s="65">
        <f>+REF!BD44</f>
        <v>4.6552653005011227E-3</v>
      </c>
    </row>
    <row r="33" spans="1:13" ht="6.5" customHeight="1" x14ac:dyDescent="0.15">
      <c r="A33" s="184"/>
      <c r="B33" s="178"/>
      <c r="C33" s="268" t="s">
        <v>52</v>
      </c>
      <c r="D33" s="204">
        <f>+REF!BZ15</f>
        <v>3.2464818282171121E-5</v>
      </c>
      <c r="E33" s="206">
        <f>+REF!BZ22</f>
        <v>4.2115971823125577E-2</v>
      </c>
      <c r="F33" s="206">
        <f>+REF!BZ30</f>
        <v>0.10228430220156191</v>
      </c>
      <c r="G33" s="206">
        <f>+REF!BZ37</f>
        <v>4.2174988056726363E-2</v>
      </c>
      <c r="H33" s="208">
        <f>+REF!BZ44</f>
        <v>7.2518626231130911E-3</v>
      </c>
      <c r="I33" s="204">
        <f>+REF!BE15</f>
        <v>0</v>
      </c>
      <c r="J33" s="206">
        <f>+REF!BE22</f>
        <v>3.6598804367051402E-2</v>
      </c>
      <c r="K33" s="206">
        <f>+REF!BE30</f>
        <v>0.11745776110883106</v>
      </c>
      <c r="L33" s="206">
        <f>+REF!BE37</f>
        <v>5.4053918098301131E-2</v>
      </c>
      <c r="M33" s="208">
        <f>+REF!BE44</f>
        <v>1.0353585475815314E-2</v>
      </c>
    </row>
    <row r="34" spans="1:13" ht="6.5" customHeight="1" x14ac:dyDescent="0.15">
      <c r="A34" s="184"/>
      <c r="B34" s="178"/>
      <c r="C34" s="269"/>
      <c r="D34" s="205"/>
      <c r="E34" s="207"/>
      <c r="F34" s="207"/>
      <c r="G34" s="207"/>
      <c r="H34" s="209"/>
      <c r="I34" s="205"/>
      <c r="J34" s="207"/>
      <c r="K34" s="207"/>
      <c r="L34" s="207"/>
      <c r="M34" s="209"/>
    </row>
    <row r="35" spans="1:13" ht="12.75" customHeight="1" x14ac:dyDescent="0.15">
      <c r="A35" s="184"/>
      <c r="B35" s="178" t="s">
        <v>8</v>
      </c>
      <c r="C35" s="179"/>
      <c r="D35" s="137">
        <f>+REF!CB15</f>
        <v>1.623240914102699E-5</v>
      </c>
      <c r="E35" s="138">
        <f>+REF!CB22</f>
        <v>4.0302313752055225E-3</v>
      </c>
      <c r="F35" s="138">
        <f>+REF!CB30</f>
        <v>6.5274595463509534E-3</v>
      </c>
      <c r="G35" s="138">
        <f>+REF!CB37</f>
        <v>6.5875994316728142E-3</v>
      </c>
      <c r="H35" s="139">
        <f>+REF!CB44</f>
        <v>4.3061447824067267E-3</v>
      </c>
      <c r="I35" s="140">
        <f>+REF!BG15</f>
        <v>8.2989480254211028E-6</v>
      </c>
      <c r="J35" s="138">
        <f>+REF!BG22</f>
        <v>3.0104485816255136E-3</v>
      </c>
      <c r="K35" s="138">
        <f>+REF!BG30</f>
        <v>6.6107871053432236E-3</v>
      </c>
      <c r="L35" s="138">
        <f>+REF!BG37</f>
        <v>7.5781903177218413E-3</v>
      </c>
      <c r="M35" s="139">
        <f>+REF!BG44</f>
        <v>5.1626152930073716E-3</v>
      </c>
    </row>
    <row r="36" spans="1:13" ht="7.25" customHeight="1" x14ac:dyDescent="0.15">
      <c r="A36" s="267"/>
      <c r="B36" s="36"/>
      <c r="C36" s="35"/>
      <c r="D36" s="55"/>
      <c r="E36" s="60"/>
      <c r="F36" s="31"/>
      <c r="G36" s="31"/>
      <c r="H36" s="32"/>
      <c r="I36" s="33"/>
      <c r="J36" s="31"/>
      <c r="K36" s="31"/>
      <c r="L36" s="31"/>
      <c r="M36" s="32"/>
    </row>
    <row r="37" spans="1:13" ht="6" customHeight="1" x14ac:dyDescent="0.15">
      <c r="A37" s="228" t="s">
        <v>17</v>
      </c>
      <c r="B37" s="198" t="s">
        <v>15</v>
      </c>
      <c r="C37" s="35"/>
      <c r="D37" s="55"/>
      <c r="E37" s="60"/>
      <c r="F37" s="31"/>
      <c r="G37" s="31"/>
      <c r="H37" s="32"/>
      <c r="I37" s="33"/>
      <c r="J37" s="31"/>
      <c r="K37" s="31"/>
      <c r="L37" s="31"/>
      <c r="M37" s="32"/>
    </row>
    <row r="38" spans="1:13" ht="6.5" customHeight="1" x14ac:dyDescent="0.15">
      <c r="A38" s="229"/>
      <c r="B38" s="178"/>
      <c r="C38" s="186" t="s">
        <v>76</v>
      </c>
      <c r="D38" s="204">
        <f>+REF!CD15</f>
        <v>3.2464818282171121E-5</v>
      </c>
      <c r="E38" s="206">
        <f>+REF!CD22</f>
        <v>4.2671248145931623E-2</v>
      </c>
      <c r="F38" s="206">
        <f>+REF!CD30</f>
        <v>0.12971561527357831</v>
      </c>
      <c r="G38" s="206">
        <f>+REF!CD37</f>
        <v>0.1042372989871226</v>
      </c>
      <c r="H38" s="208">
        <f>+REF!CD44</f>
        <v>5.3692828338855109E-2</v>
      </c>
      <c r="I38" s="204">
        <f>+REF!BI15</f>
        <v>0</v>
      </c>
      <c r="J38" s="206">
        <f>+REF!BI22</f>
        <v>3.7503026879814064E-2</v>
      </c>
      <c r="K38" s="206">
        <f>+REF!BI30</f>
        <v>0.14271870458284144</v>
      </c>
      <c r="L38" s="206">
        <f>+REF!BI37</f>
        <v>0.11857653460971769</v>
      </c>
      <c r="M38" s="208">
        <f>+REF!BI44</f>
        <v>6.1253650692061845E-2</v>
      </c>
    </row>
    <row r="39" spans="1:13" ht="6.5" customHeight="1" x14ac:dyDescent="0.15">
      <c r="A39" s="229"/>
      <c r="B39" s="178"/>
      <c r="C39" s="187"/>
      <c r="D39" s="205"/>
      <c r="E39" s="207"/>
      <c r="F39" s="207"/>
      <c r="G39" s="207"/>
      <c r="H39" s="209"/>
      <c r="I39" s="205"/>
      <c r="J39" s="207"/>
      <c r="K39" s="207"/>
      <c r="L39" s="207"/>
      <c r="M39" s="209"/>
    </row>
    <row r="40" spans="1:13" ht="20" x14ac:dyDescent="0.15">
      <c r="A40" s="229"/>
      <c r="B40" s="143" t="s">
        <v>60</v>
      </c>
      <c r="C40" s="141" t="s">
        <v>77</v>
      </c>
      <c r="D40" s="132">
        <f>REF!CH15</f>
        <v>0</v>
      </c>
      <c r="E40" s="133">
        <f>REF!CH22</f>
        <v>6.8821461073776844E-4</v>
      </c>
      <c r="F40" s="133">
        <f>REF!CH30</f>
        <v>4.471297982229853E-3</v>
      </c>
      <c r="G40" s="133">
        <f>REF!CH37</f>
        <v>7.1332216192887335E-3</v>
      </c>
      <c r="H40" s="134">
        <f>REF!CH44</f>
        <v>6.472334237786267E-3</v>
      </c>
      <c r="I40" s="135">
        <f>REF!BM15</f>
        <v>0</v>
      </c>
      <c r="J40" s="133">
        <f>REF!BM22</f>
        <v>6.0105785734246785E-4</v>
      </c>
      <c r="K40" s="133">
        <f>REF!BM30</f>
        <v>4.1419460426402885E-3</v>
      </c>
      <c r="L40" s="133">
        <f>REF!BM37</f>
        <v>9.5562521866678907E-3</v>
      </c>
      <c r="M40" s="134">
        <f>REF!BM44</f>
        <v>7.5191091703765362E-3</v>
      </c>
    </row>
    <row r="41" spans="1:13" ht="20" x14ac:dyDescent="0.15">
      <c r="A41" s="229"/>
      <c r="B41" s="143" t="s">
        <v>61</v>
      </c>
      <c r="C41" s="141" t="s">
        <v>77</v>
      </c>
      <c r="D41" s="128">
        <f>REF!CJ15</f>
        <v>2.2554932501583865E-3</v>
      </c>
      <c r="E41" s="129">
        <f>REF!CJ22</f>
        <v>0.16987937792650357</v>
      </c>
      <c r="F41" s="129">
        <f>REF!CJ30</f>
        <v>3.6346980743909338E-2</v>
      </c>
      <c r="G41" s="129">
        <f>REF!CJ37</f>
        <v>5.7085366883869552E-3</v>
      </c>
      <c r="H41" s="130">
        <f>REF!CJ44</f>
        <v>2.2102253136852619E-3</v>
      </c>
      <c r="I41" s="131">
        <f>REF!BO15</f>
        <v>2.1942418579021031E-3</v>
      </c>
      <c r="J41" s="129">
        <f>REF!BO22</f>
        <v>0.16843628612866354</v>
      </c>
      <c r="K41" s="129">
        <f>REF!BO30</f>
        <v>5.3504288503603836E-2</v>
      </c>
      <c r="L41" s="129">
        <f>REF!BO37</f>
        <v>6.3180330911641091E-3</v>
      </c>
      <c r="M41" s="130">
        <f>REF!BO44</f>
        <v>-1.51901195360786E-5</v>
      </c>
    </row>
    <row r="42" spans="1:13" ht="25.5" customHeight="1" x14ac:dyDescent="0.15">
      <c r="A42" s="229"/>
      <c r="B42" s="143" t="s">
        <v>62</v>
      </c>
      <c r="C42" s="141" t="s">
        <v>77</v>
      </c>
      <c r="D42" s="132">
        <f>REF!CI15</f>
        <v>3.2464818282171121E-5</v>
      </c>
      <c r="E42" s="133">
        <f>REF!CI22</f>
        <v>4.9260541563823134E-3</v>
      </c>
      <c r="F42" s="133">
        <f>REF!CI30</f>
        <v>9.297096579066879E-3</v>
      </c>
      <c r="G42" s="133">
        <f>REF!CI37</f>
        <v>1.0296609983777356E-2</v>
      </c>
      <c r="H42" s="134">
        <f>REF!CI44</f>
        <v>6.8171256389884683E-3</v>
      </c>
      <c r="I42" s="135">
        <f>REF!BN15</f>
        <v>8.2989480254211028E-6</v>
      </c>
      <c r="J42" s="133">
        <f>REF!BN22</f>
        <v>4.0322132915324395E-3</v>
      </c>
      <c r="K42" s="133">
        <f>REF!BN30</f>
        <v>9.4481249434350614E-3</v>
      </c>
      <c r="L42" s="133">
        <f>REF!BN37</f>
        <v>1.1857591864691826E-2</v>
      </c>
      <c r="M42" s="134">
        <f>REF!BN44</f>
        <v>8.3829206346635893E-3</v>
      </c>
    </row>
    <row r="43" spans="1:13" ht="8" customHeight="1" x14ac:dyDescent="0.15">
      <c r="A43" s="136"/>
      <c r="B43" s="199"/>
      <c r="C43" s="200"/>
      <c r="D43" s="37"/>
      <c r="E43" s="38"/>
      <c r="F43" s="38"/>
      <c r="G43" s="38"/>
      <c r="H43" s="39"/>
      <c r="I43" s="40"/>
      <c r="J43" s="34"/>
      <c r="K43" s="34"/>
      <c r="L43" s="34"/>
      <c r="M43" s="41"/>
    </row>
    <row r="44" spans="1:13" ht="12.75" customHeight="1" x14ac:dyDescent="0.15">
      <c r="A44" s="245" t="s">
        <v>25</v>
      </c>
      <c r="B44" s="246"/>
      <c r="C44" s="247"/>
      <c r="D44" s="189" t="s">
        <v>16</v>
      </c>
      <c r="E44" s="190"/>
      <c r="F44" s="190"/>
      <c r="G44" s="190"/>
      <c r="H44" s="190"/>
      <c r="I44" s="190"/>
      <c r="J44" s="190"/>
      <c r="K44" s="190"/>
      <c r="L44" s="190"/>
      <c r="M44" s="191"/>
    </row>
    <row r="45" spans="1:13" ht="12.75" customHeight="1" x14ac:dyDescent="0.15">
      <c r="A45" s="248"/>
      <c r="B45" s="175"/>
      <c r="C45" s="249"/>
      <c r="D45" s="192"/>
      <c r="E45" s="193"/>
      <c r="F45" s="193"/>
      <c r="G45" s="193"/>
      <c r="H45" s="193"/>
      <c r="I45" s="193"/>
      <c r="J45" s="193"/>
      <c r="K45" s="193"/>
      <c r="L45" s="193"/>
      <c r="M45" s="194"/>
    </row>
    <row r="46" spans="1:13" ht="12.75" customHeight="1" x14ac:dyDescent="0.15">
      <c r="A46" s="248"/>
      <c r="B46" s="175"/>
      <c r="C46" s="249"/>
      <c r="D46" s="195" t="s">
        <v>63</v>
      </c>
      <c r="E46" s="196"/>
      <c r="F46" s="196"/>
      <c r="G46" s="196"/>
      <c r="H46" s="196"/>
      <c r="I46" s="196" t="s">
        <v>64</v>
      </c>
      <c r="J46" s="196"/>
      <c r="K46" s="196"/>
      <c r="L46" s="196"/>
      <c r="M46" s="197"/>
    </row>
    <row r="47" spans="1:13" ht="12.75" customHeight="1" x14ac:dyDescent="0.15">
      <c r="A47" s="248"/>
      <c r="B47" s="175"/>
      <c r="C47" s="249"/>
      <c r="D47" s="201" t="s">
        <v>10</v>
      </c>
      <c r="E47" s="202"/>
      <c r="F47" s="202"/>
      <c r="G47" s="202"/>
      <c r="H47" s="202"/>
      <c r="I47" s="202" t="s">
        <v>10</v>
      </c>
      <c r="J47" s="202"/>
      <c r="K47" s="202"/>
      <c r="L47" s="202"/>
      <c r="M47" s="203"/>
    </row>
    <row r="48" spans="1:13" ht="12.75" customHeight="1" x14ac:dyDescent="0.15">
      <c r="A48" s="250"/>
      <c r="B48" s="251"/>
      <c r="C48" s="252"/>
      <c r="D48" s="19">
        <v>60</v>
      </c>
      <c r="E48" s="20">
        <v>85</v>
      </c>
      <c r="F48" s="20">
        <v>110</v>
      </c>
      <c r="G48" s="20">
        <v>135</v>
      </c>
      <c r="H48" s="20">
        <v>160</v>
      </c>
      <c r="I48" s="20">
        <v>60</v>
      </c>
      <c r="J48" s="20">
        <v>85</v>
      </c>
      <c r="K48" s="20">
        <v>110</v>
      </c>
      <c r="L48" s="20">
        <v>135</v>
      </c>
      <c r="M48" s="21">
        <v>160</v>
      </c>
    </row>
    <row r="49" spans="1:13" ht="8" customHeight="1" x14ac:dyDescent="0.15">
      <c r="A49" s="263" t="s">
        <v>65</v>
      </c>
      <c r="B49" s="255"/>
      <c r="C49" s="256"/>
      <c r="D49" s="42"/>
      <c r="E49" s="42"/>
      <c r="F49" s="42"/>
      <c r="G49" s="42"/>
      <c r="H49" s="42"/>
      <c r="I49" s="42"/>
      <c r="J49" s="42"/>
      <c r="K49" s="42"/>
      <c r="L49" s="42"/>
      <c r="M49" s="43"/>
    </row>
    <row r="50" spans="1:13" x14ac:dyDescent="0.15">
      <c r="A50" s="264"/>
      <c r="B50" s="174" t="s">
        <v>66</v>
      </c>
      <c r="C50" s="175"/>
      <c r="D50" s="62">
        <f>+REF!CE15</f>
        <v>2.0163087014640781E-2</v>
      </c>
      <c r="E50" s="62">
        <f>+REF!CE22</f>
        <v>0.41024313247494615</v>
      </c>
      <c r="F50" s="62">
        <f>+REF!CE30</f>
        <v>0.28058721574753287</v>
      </c>
      <c r="G50" s="62">
        <f>+REF!CE37</f>
        <v>0.25807224780270838</v>
      </c>
      <c r="H50" s="63">
        <f>+REF!CE44</f>
        <v>0.24839409657157432</v>
      </c>
      <c r="I50" s="62">
        <f>+REF!BJ15</f>
        <v>2.3178961834797875E-2</v>
      </c>
      <c r="J50" s="62">
        <f>+REF!BJ22</f>
        <v>0.40052223280376159</v>
      </c>
      <c r="K50" s="62">
        <f>+REF!BJ30</f>
        <v>0.24668719468419625</v>
      </c>
      <c r="L50" s="62">
        <f>+REF!BJ37</f>
        <v>0.16217314960668719</v>
      </c>
      <c r="M50" s="63">
        <f>+REF!BJ44</f>
        <v>0.15781217720995985</v>
      </c>
    </row>
    <row r="51" spans="1:13" ht="8" customHeight="1" x14ac:dyDescent="0.15">
      <c r="A51" s="265"/>
      <c r="B51" s="257"/>
      <c r="C51" s="258"/>
      <c r="D51" s="2"/>
      <c r="E51" s="2"/>
      <c r="F51" s="2"/>
      <c r="G51" s="2"/>
      <c r="H51" s="2"/>
      <c r="I51" s="2"/>
      <c r="J51" s="2"/>
      <c r="K51" s="2"/>
      <c r="L51" s="2"/>
      <c r="M51" s="3"/>
    </row>
  </sheetData>
  <mergeCells count="71">
    <mergeCell ref="I38:I39"/>
    <mergeCell ref="J38:J39"/>
    <mergeCell ref="K38:K39"/>
    <mergeCell ref="L38:L39"/>
    <mergeCell ref="M38:M39"/>
    <mergeCell ref="D38:D39"/>
    <mergeCell ref="E38:E39"/>
    <mergeCell ref="F38:F39"/>
    <mergeCell ref="G38:G39"/>
    <mergeCell ref="H38:H39"/>
    <mergeCell ref="I33:I34"/>
    <mergeCell ref="J33:J34"/>
    <mergeCell ref="K33:K34"/>
    <mergeCell ref="L33:L34"/>
    <mergeCell ref="M33:M34"/>
    <mergeCell ref="D33:D34"/>
    <mergeCell ref="E33:E34"/>
    <mergeCell ref="F33:F34"/>
    <mergeCell ref="G33:G34"/>
    <mergeCell ref="H33:H34"/>
    <mergeCell ref="B51:C51"/>
    <mergeCell ref="A4:M5"/>
    <mergeCell ref="B16:C16"/>
    <mergeCell ref="B20:C20"/>
    <mergeCell ref="B23:C23"/>
    <mergeCell ref="B24:C24"/>
    <mergeCell ref="B26:C26"/>
    <mergeCell ref="B27:C27"/>
    <mergeCell ref="A37:A42"/>
    <mergeCell ref="A12:A14"/>
    <mergeCell ref="A15:A20"/>
    <mergeCell ref="A6:C10"/>
    <mergeCell ref="A49:A51"/>
    <mergeCell ref="A31:A36"/>
    <mergeCell ref="A27:A30"/>
    <mergeCell ref="C33:C34"/>
    <mergeCell ref="A24:A26"/>
    <mergeCell ref="A21:A23"/>
    <mergeCell ref="B43:C43"/>
    <mergeCell ref="A44:C48"/>
    <mergeCell ref="B50:C50"/>
    <mergeCell ref="B29:C29"/>
    <mergeCell ref="B30:C30"/>
    <mergeCell ref="B28:C28"/>
    <mergeCell ref="B35:C35"/>
    <mergeCell ref="B32:B34"/>
    <mergeCell ref="B37:B39"/>
    <mergeCell ref="B31:C31"/>
    <mergeCell ref="B49:C49"/>
    <mergeCell ref="C38:C39"/>
    <mergeCell ref="D44:M45"/>
    <mergeCell ref="D46:H46"/>
    <mergeCell ref="I46:M46"/>
    <mergeCell ref="D47:H47"/>
    <mergeCell ref="I47:M47"/>
    <mergeCell ref="B11:C11"/>
    <mergeCell ref="B12:C12"/>
    <mergeCell ref="B22:C22"/>
    <mergeCell ref="B13:C13"/>
    <mergeCell ref="B14:C14"/>
    <mergeCell ref="B15:C15"/>
    <mergeCell ref="B17:C17"/>
    <mergeCell ref="B18:C18"/>
    <mergeCell ref="B19:C19"/>
    <mergeCell ref="B21:C21"/>
    <mergeCell ref="D6:M6"/>
    <mergeCell ref="D7:M7"/>
    <mergeCell ref="D8:H8"/>
    <mergeCell ref="I8:M8"/>
    <mergeCell ref="D9:H9"/>
    <mergeCell ref="I9:M9"/>
  </mergeCells>
  <phoneticPr fontId="2" type="noConversion"/>
  <pageMargins left="0.61" right="0.75" top="1" bottom="1" header="0.5" footer="0.5"/>
  <pageSetup scale="9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Sheet2</vt:lpstr>
      <vt:lpstr>Sheet2 (2)</vt:lpstr>
      <vt:lpstr>REF</vt:lpstr>
      <vt:lpstr>V2- 1 min</vt:lpstr>
    </vt:vector>
  </TitlesOfParts>
  <Company>Florida Tech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Gonzalo L. PITA</dc:creator>
  <cp:lastModifiedBy>Microsoft Office User</cp:lastModifiedBy>
  <cp:lastPrinted>2014-08-20T15:54:28Z</cp:lastPrinted>
  <dcterms:created xsi:type="dcterms:W3CDTF">2007-02-22T19:34:39Z</dcterms:created>
  <dcterms:modified xsi:type="dcterms:W3CDTF">2016-11-01T16:46:40Z</dcterms:modified>
</cp:coreProperties>
</file>