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823"/>
  <workbookPr autoCompressPictures="0"/>
  <bookViews>
    <workbookView xWindow="17140" yWindow="1840" windowWidth="22360" windowHeight="23880" tabRatio="952" activeTab="4"/>
  </bookViews>
  <sheets>
    <sheet name="REF" sheetId="3" r:id="rId1"/>
    <sheet name="Sheet2" sheetId="24" state="hidden" r:id="rId2"/>
    <sheet name="Sheet2 (2)" sheetId="27" state="hidden" r:id="rId3"/>
    <sheet name="V3-3sec" sheetId="4" r:id="rId4"/>
    <sheet name="V3-1 min" sheetId="11" r:id="rId5"/>
  </sheets>
  <calcPr calcId="140001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6" i="11" l="1"/>
  <c r="U37" i="3"/>
  <c r="L46" i="11"/>
  <c r="U30" i="3"/>
  <c r="K46" i="11"/>
  <c r="U22" i="3"/>
  <c r="J46" i="11"/>
  <c r="U15" i="3"/>
  <c r="I46" i="11"/>
  <c r="M45" i="11"/>
  <c r="V37" i="3"/>
  <c r="L45" i="11"/>
  <c r="V30" i="3"/>
  <c r="K45" i="11"/>
  <c r="V22" i="3"/>
  <c r="J45" i="11"/>
  <c r="V15" i="3"/>
  <c r="I45" i="11"/>
  <c r="M44" i="11"/>
  <c r="T37" i="3"/>
  <c r="L44" i="11"/>
  <c r="T30" i="3"/>
  <c r="K44" i="11"/>
  <c r="T22" i="3"/>
  <c r="J44" i="11"/>
  <c r="T15" i="3"/>
  <c r="I44" i="11"/>
  <c r="H46" i="11"/>
  <c r="AR37" i="3"/>
  <c r="G46" i="11"/>
  <c r="AR30" i="3"/>
  <c r="F46" i="11"/>
  <c r="AR22" i="3"/>
  <c r="E46" i="11"/>
  <c r="AR15" i="3"/>
  <c r="D46" i="11"/>
  <c r="H45" i="11"/>
  <c r="AS37" i="3"/>
  <c r="G45" i="11"/>
  <c r="AS30" i="3"/>
  <c r="F45" i="11"/>
  <c r="AS22" i="3"/>
  <c r="E45" i="11"/>
  <c r="AS15" i="3"/>
  <c r="D45" i="11"/>
  <c r="H44" i="11"/>
  <c r="AQ37" i="3"/>
  <c r="G44" i="11"/>
  <c r="AQ30" i="3"/>
  <c r="F44" i="11"/>
  <c r="AQ22" i="3"/>
  <c r="E44" i="11"/>
  <c r="AQ15" i="3"/>
  <c r="D44" i="11"/>
  <c r="M45" i="4"/>
  <c r="L45" i="4"/>
  <c r="K45" i="4"/>
  <c r="J45" i="4"/>
  <c r="I45" i="4"/>
  <c r="M44" i="4"/>
  <c r="L44" i="4"/>
  <c r="K44" i="4"/>
  <c r="J44" i="4"/>
  <c r="I44" i="4"/>
  <c r="M43" i="4"/>
  <c r="L43" i="4"/>
  <c r="K43" i="4"/>
  <c r="J43" i="4"/>
  <c r="I43" i="4"/>
  <c r="H45" i="4"/>
  <c r="G45" i="4"/>
  <c r="F45" i="4"/>
  <c r="E45" i="4"/>
  <c r="D45" i="4"/>
  <c r="H44" i="4"/>
  <c r="G44" i="4"/>
  <c r="F44" i="4"/>
  <c r="E44" i="4"/>
  <c r="D44" i="4"/>
  <c r="H43" i="4"/>
  <c r="G43" i="4"/>
  <c r="F43" i="4"/>
  <c r="E43" i="4"/>
  <c r="D43" i="4"/>
  <c r="BM44" i="3"/>
  <c r="C37" i="3"/>
  <c r="BM37" i="3"/>
  <c r="C30" i="3"/>
  <c r="BM30" i="3"/>
  <c r="C22" i="3"/>
  <c r="BM22" i="3"/>
  <c r="C15" i="3"/>
  <c r="BM15" i="3"/>
  <c r="BN44" i="3"/>
  <c r="BN37" i="3"/>
  <c r="BN30" i="3"/>
  <c r="BN22" i="3"/>
  <c r="BN15" i="3"/>
  <c r="BL44" i="3"/>
  <c r="BL37" i="3"/>
  <c r="BL30" i="3"/>
  <c r="BL22" i="3"/>
  <c r="BL15" i="3"/>
  <c r="CH44" i="3"/>
  <c r="Y37" i="3"/>
  <c r="CH37" i="3"/>
  <c r="Y30" i="3"/>
  <c r="CH30" i="3"/>
  <c r="Y22" i="3"/>
  <c r="CH22" i="3"/>
  <c r="Y15" i="3"/>
  <c r="CH15" i="3"/>
  <c r="CI44" i="3"/>
  <c r="CI37" i="3"/>
  <c r="CI30" i="3"/>
  <c r="CI22" i="3"/>
  <c r="CI15" i="3"/>
  <c r="CG44" i="3"/>
  <c r="CG37" i="3"/>
  <c r="CG30" i="3"/>
  <c r="CG22" i="3"/>
  <c r="CG15" i="3"/>
  <c r="BM34" i="3"/>
  <c r="BM28" i="3"/>
  <c r="BM23" i="3"/>
  <c r="BM17" i="3"/>
  <c r="BM11" i="3"/>
  <c r="CH34" i="3"/>
  <c r="CH28" i="3"/>
  <c r="CH23" i="3"/>
  <c r="CH17" i="3"/>
  <c r="CH11" i="3"/>
  <c r="BN34" i="3"/>
  <c r="BN28" i="3"/>
  <c r="BN23" i="3"/>
  <c r="BN17" i="3"/>
  <c r="BN11" i="3"/>
  <c r="CI28" i="3"/>
  <c r="CG34" i="3"/>
  <c r="CG28" i="3"/>
  <c r="CI34" i="3"/>
  <c r="CI23" i="3"/>
  <c r="CI17" i="3"/>
  <c r="CI11" i="3"/>
  <c r="CG23" i="3"/>
  <c r="CG17" i="3"/>
  <c r="CG11" i="3"/>
  <c r="BL34" i="3"/>
  <c r="BL28" i="3"/>
  <c r="BL23" i="3"/>
  <c r="BL17" i="3"/>
  <c r="BL11" i="3"/>
  <c r="BP11" i="3"/>
  <c r="BU23" i="3"/>
  <c r="CG12" i="3"/>
  <c r="CH12" i="3"/>
  <c r="CI12" i="3"/>
  <c r="CG13" i="3"/>
  <c r="CH13" i="3"/>
  <c r="CI13" i="3"/>
  <c r="CG14" i="3"/>
  <c r="CH14" i="3"/>
  <c r="CI14" i="3"/>
  <c r="CG16" i="3"/>
  <c r="CH16" i="3"/>
  <c r="CI16" i="3"/>
  <c r="CG18" i="3"/>
  <c r="CH18" i="3"/>
  <c r="CI18" i="3"/>
  <c r="CG19" i="3"/>
  <c r="CH19" i="3"/>
  <c r="CI19" i="3"/>
  <c r="CG20" i="3"/>
  <c r="CH20" i="3"/>
  <c r="CI20" i="3"/>
  <c r="CG21" i="3"/>
  <c r="CH21" i="3"/>
  <c r="CI21" i="3"/>
  <c r="CG24" i="3"/>
  <c r="CH24" i="3"/>
  <c r="CI24" i="3"/>
  <c r="CG25" i="3"/>
  <c r="CH25" i="3"/>
  <c r="CI25" i="3"/>
  <c r="CG26" i="3"/>
  <c r="CH26" i="3"/>
  <c r="CI26" i="3"/>
  <c r="CG27" i="3"/>
  <c r="CH27" i="3"/>
  <c r="CI27" i="3"/>
  <c r="CG29" i="3"/>
  <c r="CH29" i="3"/>
  <c r="CI29" i="3"/>
  <c r="CG31" i="3"/>
  <c r="CH31" i="3"/>
  <c r="CI31" i="3"/>
  <c r="CG32" i="3"/>
  <c r="CH32" i="3"/>
  <c r="CI32" i="3"/>
  <c r="CG33" i="3"/>
  <c r="CH33" i="3"/>
  <c r="CI33" i="3"/>
  <c r="CG35" i="3"/>
  <c r="CH35" i="3"/>
  <c r="CI35" i="3"/>
  <c r="CG36" i="3"/>
  <c r="CH36" i="3"/>
  <c r="CI36" i="3"/>
  <c r="CG38" i="3"/>
  <c r="CH38" i="3"/>
  <c r="CI38" i="3"/>
  <c r="CG39" i="3"/>
  <c r="CH39" i="3"/>
  <c r="CI39" i="3"/>
  <c r="CG40" i="3"/>
  <c r="CH40" i="3"/>
  <c r="CI40" i="3"/>
  <c r="CG41" i="3"/>
  <c r="CH41" i="3"/>
  <c r="CI41" i="3"/>
  <c r="CG42" i="3"/>
  <c r="CH42" i="3"/>
  <c r="CI42" i="3"/>
  <c r="CG43" i="3"/>
  <c r="CH43" i="3"/>
  <c r="CI43" i="3"/>
  <c r="BL12" i="3"/>
  <c r="BM12" i="3"/>
  <c r="BN12" i="3"/>
  <c r="BL13" i="3"/>
  <c r="BM13" i="3"/>
  <c r="BN13" i="3"/>
  <c r="BL14" i="3"/>
  <c r="BM14" i="3"/>
  <c r="BN14" i="3"/>
  <c r="BL16" i="3"/>
  <c r="BM16" i="3"/>
  <c r="BN16" i="3"/>
  <c r="BL18" i="3"/>
  <c r="BM18" i="3"/>
  <c r="BN18" i="3"/>
  <c r="BL19" i="3"/>
  <c r="BM19" i="3"/>
  <c r="BN19" i="3"/>
  <c r="BL20" i="3"/>
  <c r="BM20" i="3"/>
  <c r="BN20" i="3"/>
  <c r="BL21" i="3"/>
  <c r="BM21" i="3"/>
  <c r="BN21" i="3"/>
  <c r="BL24" i="3"/>
  <c r="BM24" i="3"/>
  <c r="BN24" i="3"/>
  <c r="BL25" i="3"/>
  <c r="BM25" i="3"/>
  <c r="BN25" i="3"/>
  <c r="BL26" i="3"/>
  <c r="BM26" i="3"/>
  <c r="BN26" i="3"/>
  <c r="BL27" i="3"/>
  <c r="BM27" i="3"/>
  <c r="BN27" i="3"/>
  <c r="BL29" i="3"/>
  <c r="BM29" i="3"/>
  <c r="BN29" i="3"/>
  <c r="BL31" i="3"/>
  <c r="BM31" i="3"/>
  <c r="BN31" i="3"/>
  <c r="BL32" i="3"/>
  <c r="BM32" i="3"/>
  <c r="BN32" i="3"/>
  <c r="BL33" i="3"/>
  <c r="BM33" i="3"/>
  <c r="BN33" i="3"/>
  <c r="BL35" i="3"/>
  <c r="BM35" i="3"/>
  <c r="BN35" i="3"/>
  <c r="BL36" i="3"/>
  <c r="BM36" i="3"/>
  <c r="BN36" i="3"/>
  <c r="BL38" i="3"/>
  <c r="BM38" i="3"/>
  <c r="BN38" i="3"/>
  <c r="BL39" i="3"/>
  <c r="BM39" i="3"/>
  <c r="BN39" i="3"/>
  <c r="BL40" i="3"/>
  <c r="BM40" i="3"/>
  <c r="BN40" i="3"/>
  <c r="BL41" i="3"/>
  <c r="BM41" i="3"/>
  <c r="BN41" i="3"/>
  <c r="BL42" i="3"/>
  <c r="BM42" i="3"/>
  <c r="BN42" i="3"/>
  <c r="BL43" i="3"/>
  <c r="BM43" i="3"/>
  <c r="BN43" i="3"/>
  <c r="BK44" i="3"/>
  <c r="CG5" i="3"/>
  <c r="CH5" i="3"/>
  <c r="CI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AP5" i="3"/>
  <c r="CF5" i="3"/>
  <c r="BP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S5" i="3"/>
  <c r="BK5" i="3"/>
  <c r="BL5" i="3"/>
  <c r="BM5" i="3"/>
  <c r="BN5" i="3"/>
  <c r="AV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BA28" i="3"/>
  <c r="BY40" i="3"/>
  <c r="F27" i="11"/>
  <c r="D27" i="11"/>
  <c r="K27" i="11"/>
  <c r="D23" i="11"/>
  <c r="F23" i="11"/>
  <c r="G23" i="11"/>
  <c r="G51" i="11"/>
  <c r="G39" i="11"/>
  <c r="G37" i="11"/>
  <c r="G31" i="11"/>
  <c r="G22" i="11"/>
  <c r="G18" i="11"/>
  <c r="BW37" i="3"/>
  <c r="F21" i="11"/>
  <c r="F51" i="11"/>
  <c r="F43" i="11"/>
  <c r="F42" i="11"/>
  <c r="F40" i="11"/>
  <c r="F38" i="11"/>
  <c r="F37" i="11"/>
  <c r="F19" i="11"/>
  <c r="F31" i="11"/>
  <c r="F30" i="11"/>
  <c r="F28" i="11"/>
  <c r="F24" i="11"/>
  <c r="F18" i="11"/>
  <c r="BU30" i="3"/>
  <c r="E43" i="11"/>
  <c r="E42" i="11"/>
  <c r="E40" i="11"/>
  <c r="E39" i="11"/>
  <c r="E38" i="11"/>
  <c r="E37" i="11"/>
  <c r="E31" i="11"/>
  <c r="E30" i="11"/>
  <c r="E28" i="11"/>
  <c r="E24" i="11"/>
  <c r="E22" i="11"/>
  <c r="E18" i="11"/>
  <c r="BS22" i="3"/>
  <c r="D21" i="11"/>
  <c r="D51" i="11"/>
  <c r="D39" i="11"/>
  <c r="D38" i="11"/>
  <c r="D37" i="11"/>
  <c r="D19" i="11"/>
  <c r="D31" i="11"/>
  <c r="D30" i="11"/>
  <c r="D22" i="11"/>
  <c r="D18" i="11"/>
  <c r="D16" i="11"/>
  <c r="L21" i="11"/>
  <c r="L51" i="11"/>
  <c r="L43" i="11"/>
  <c r="L42" i="11"/>
  <c r="L40" i="11"/>
  <c r="L39" i="11"/>
  <c r="L38" i="11"/>
  <c r="L37" i="11"/>
  <c r="L35" i="11"/>
  <c r="L28" i="11"/>
  <c r="L24" i="11"/>
  <c r="AY37" i="3"/>
  <c r="BJ30" i="3"/>
  <c r="K51" i="11"/>
  <c r="K39" i="11"/>
  <c r="K38" i="11"/>
  <c r="K37" i="11"/>
  <c r="BB30" i="3"/>
  <c r="K28" i="11"/>
  <c r="K22" i="11"/>
  <c r="K18" i="11"/>
  <c r="K16" i="11"/>
  <c r="J43" i="11"/>
  <c r="J42" i="11"/>
  <c r="J39" i="11"/>
  <c r="J38" i="11"/>
  <c r="J37" i="11"/>
  <c r="J28" i="11"/>
  <c r="J24" i="11"/>
  <c r="AV22" i="3"/>
  <c r="I51" i="11"/>
  <c r="I40" i="11"/>
  <c r="I38" i="11"/>
  <c r="I37" i="11"/>
  <c r="I35" i="11"/>
  <c r="I19" i="11"/>
  <c r="I28" i="11"/>
  <c r="I24" i="11"/>
  <c r="I16" i="11"/>
  <c r="AT9" i="3"/>
  <c r="AT10" i="3"/>
  <c r="AT11" i="3"/>
  <c r="AT12" i="3"/>
  <c r="AT13" i="3"/>
  <c r="AT14" i="3"/>
  <c r="AT16" i="3"/>
  <c r="AT17" i="3"/>
  <c r="AT18" i="3"/>
  <c r="AT19" i="3"/>
  <c r="AT20" i="3"/>
  <c r="AT21" i="3"/>
  <c r="AT23" i="3"/>
  <c r="AT24" i="3"/>
  <c r="AT25" i="3"/>
  <c r="AT26" i="3"/>
  <c r="AT27" i="3"/>
  <c r="AT28" i="3"/>
  <c r="AT29" i="3"/>
  <c r="AT31" i="3"/>
  <c r="AT32" i="3"/>
  <c r="AT33" i="3"/>
  <c r="AT34" i="3"/>
  <c r="AT35" i="3"/>
  <c r="AT36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M23" i="11"/>
  <c r="L23" i="11"/>
  <c r="K23" i="11"/>
  <c r="J23" i="11"/>
  <c r="I23" i="11"/>
  <c r="H23" i="11"/>
  <c r="E23" i="11"/>
  <c r="M21" i="4"/>
  <c r="L21" i="4"/>
  <c r="K21" i="4"/>
  <c r="J21" i="4"/>
  <c r="I21" i="4"/>
  <c r="H21" i="4"/>
  <c r="G21" i="4"/>
  <c r="F21" i="4"/>
  <c r="E21" i="4"/>
  <c r="D21" i="4"/>
  <c r="CF11" i="3"/>
  <c r="CF12" i="3"/>
  <c r="CF13" i="3"/>
  <c r="CF14" i="3"/>
  <c r="CF16" i="3"/>
  <c r="CF17" i="3"/>
  <c r="CF18" i="3"/>
  <c r="CF19" i="3"/>
  <c r="CF20" i="3"/>
  <c r="CF21" i="3"/>
  <c r="CF23" i="3"/>
  <c r="CF24" i="3"/>
  <c r="CF25" i="3"/>
  <c r="CF26" i="3"/>
  <c r="CF27" i="3"/>
  <c r="CF28" i="3"/>
  <c r="CF29" i="3"/>
  <c r="CF31" i="3"/>
  <c r="CF32" i="3"/>
  <c r="CF33" i="3"/>
  <c r="CF34" i="3"/>
  <c r="CF35" i="3"/>
  <c r="CF36" i="3"/>
  <c r="CF38" i="3"/>
  <c r="CF39" i="3"/>
  <c r="CF40" i="3"/>
  <c r="CF41" i="3"/>
  <c r="CF42" i="3"/>
  <c r="CF43" i="3"/>
  <c r="CF44" i="3"/>
  <c r="BK11" i="3"/>
  <c r="BK12" i="3"/>
  <c r="BK13" i="3"/>
  <c r="BK14" i="3"/>
  <c r="BK16" i="3"/>
  <c r="BK17" i="3"/>
  <c r="BK18" i="3"/>
  <c r="BK19" i="3"/>
  <c r="BK20" i="3"/>
  <c r="BK21" i="3"/>
  <c r="BK23" i="3"/>
  <c r="BK24" i="3"/>
  <c r="BK25" i="3"/>
  <c r="BK26" i="3"/>
  <c r="BK27" i="3"/>
  <c r="BK28" i="3"/>
  <c r="BK29" i="3"/>
  <c r="BK31" i="3"/>
  <c r="BK32" i="3"/>
  <c r="BK33" i="3"/>
  <c r="BK34" i="3"/>
  <c r="BK35" i="3"/>
  <c r="BK36" i="3"/>
  <c r="BK38" i="3"/>
  <c r="BK39" i="3"/>
  <c r="BK40" i="3"/>
  <c r="BK41" i="3"/>
  <c r="BK42" i="3"/>
  <c r="BK43" i="3"/>
  <c r="M21" i="11"/>
  <c r="H21" i="11"/>
  <c r="M19" i="4"/>
  <c r="L19" i="4"/>
  <c r="K19" i="4"/>
  <c r="J19" i="4"/>
  <c r="I19" i="4"/>
  <c r="H19" i="4"/>
  <c r="G19" i="4"/>
  <c r="F19" i="4"/>
  <c r="E19" i="4"/>
  <c r="D19" i="4"/>
  <c r="CE11" i="3"/>
  <c r="CE12" i="3"/>
  <c r="CE13" i="3"/>
  <c r="CE14" i="3"/>
  <c r="CE16" i="3"/>
  <c r="CE17" i="3"/>
  <c r="CE18" i="3"/>
  <c r="CE19" i="3"/>
  <c r="CE20" i="3"/>
  <c r="CE21" i="3"/>
  <c r="CE23" i="3"/>
  <c r="CE24" i="3"/>
  <c r="CE25" i="3"/>
  <c r="CE26" i="3"/>
  <c r="CE27" i="3"/>
  <c r="CE28" i="3"/>
  <c r="CE29" i="3"/>
  <c r="CE31" i="3"/>
  <c r="CE32" i="3"/>
  <c r="CE33" i="3"/>
  <c r="CE34" i="3"/>
  <c r="CE35" i="3"/>
  <c r="CE36" i="3"/>
  <c r="CE38" i="3"/>
  <c r="CE39" i="3"/>
  <c r="CE40" i="3"/>
  <c r="CE41" i="3"/>
  <c r="CE42" i="3"/>
  <c r="CE43" i="3"/>
  <c r="CE44" i="3"/>
  <c r="BJ12" i="3"/>
  <c r="BJ13" i="3"/>
  <c r="BJ14" i="3"/>
  <c r="BJ16" i="3"/>
  <c r="BJ17" i="3"/>
  <c r="BJ18" i="3"/>
  <c r="BJ19" i="3"/>
  <c r="BJ20" i="3"/>
  <c r="BJ21" i="3"/>
  <c r="BJ23" i="3"/>
  <c r="BJ24" i="3"/>
  <c r="BJ25" i="3"/>
  <c r="BJ26" i="3"/>
  <c r="BJ27" i="3"/>
  <c r="BJ28" i="3"/>
  <c r="BJ29" i="3"/>
  <c r="BJ31" i="3"/>
  <c r="BJ32" i="3"/>
  <c r="BJ33" i="3"/>
  <c r="BJ34" i="3"/>
  <c r="BJ35" i="3"/>
  <c r="BJ36" i="3"/>
  <c r="BJ38" i="3"/>
  <c r="BJ39" i="3"/>
  <c r="BJ40" i="3"/>
  <c r="BJ41" i="3"/>
  <c r="BJ42" i="3"/>
  <c r="BJ43" i="3"/>
  <c r="BJ44" i="3"/>
  <c r="BJ11" i="3"/>
  <c r="G21" i="11"/>
  <c r="E21" i="11"/>
  <c r="G43" i="11"/>
  <c r="G38" i="11"/>
  <c r="G19" i="11"/>
  <c r="G24" i="11"/>
  <c r="BI37" i="3"/>
  <c r="F39" i="11"/>
  <c r="F22" i="11"/>
  <c r="K43" i="11"/>
  <c r="K19" i="11"/>
  <c r="AW30" i="3"/>
  <c r="E19" i="11"/>
  <c r="E27" i="11"/>
  <c r="J16" i="11"/>
  <c r="J40" i="11"/>
  <c r="J22" i="11"/>
  <c r="D43" i="11"/>
  <c r="BV15" i="3"/>
  <c r="I39" i="11"/>
  <c r="BB15" i="3"/>
  <c r="I18" i="11"/>
  <c r="BP14" i="3"/>
  <c r="BW14" i="3"/>
  <c r="BQ14" i="3"/>
  <c r="BR14" i="3"/>
  <c r="AT53" i="3"/>
  <c r="AT52" i="3"/>
  <c r="AT51" i="3"/>
  <c r="AT50" i="3"/>
  <c r="X10" i="3"/>
  <c r="X11" i="3"/>
  <c r="W11" i="3"/>
  <c r="W9" i="3"/>
  <c r="B10" i="3"/>
  <c r="A10" i="3"/>
  <c r="A9" i="3"/>
  <c r="W10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S14" i="3"/>
  <c r="BT14" i="3"/>
  <c r="BU14" i="3"/>
  <c r="BV14" i="3"/>
  <c r="BX14" i="3"/>
  <c r="BY14" i="3"/>
  <c r="BZ14" i="3"/>
  <c r="CA14" i="3"/>
  <c r="CB14" i="3"/>
  <c r="CC14" i="3"/>
  <c r="CD14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P23" i="3"/>
  <c r="BQ23" i="3"/>
  <c r="BR23" i="3"/>
  <c r="BS23" i="3"/>
  <c r="BT23" i="3"/>
  <c r="BV23" i="3"/>
  <c r="BW23" i="3"/>
  <c r="BX23" i="3"/>
  <c r="BY23" i="3"/>
  <c r="BZ23" i="3"/>
  <c r="CA23" i="3"/>
  <c r="CB23" i="3"/>
  <c r="CC23" i="3"/>
  <c r="CD23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AV28" i="3"/>
  <c r="AW28" i="3"/>
  <c r="AX28" i="3"/>
  <c r="AY28" i="3"/>
  <c r="AZ28" i="3"/>
  <c r="BB28" i="3"/>
  <c r="BC28" i="3"/>
  <c r="BD28" i="3"/>
  <c r="BE28" i="3"/>
  <c r="BF28" i="3"/>
  <c r="BG28" i="3"/>
  <c r="BH28" i="3"/>
  <c r="BI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P40" i="3"/>
  <c r="BQ40" i="3"/>
  <c r="BR40" i="3"/>
  <c r="BS40" i="3"/>
  <c r="BT40" i="3"/>
  <c r="BU40" i="3"/>
  <c r="BV40" i="3"/>
  <c r="BW40" i="3"/>
  <c r="BX40" i="3"/>
  <c r="BZ40" i="3"/>
  <c r="CA40" i="3"/>
  <c r="CB40" i="3"/>
  <c r="CC40" i="3"/>
  <c r="CD40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H16" i="11"/>
  <c r="M16" i="11"/>
  <c r="H18" i="11"/>
  <c r="M18" i="11"/>
  <c r="H19" i="11"/>
  <c r="M19" i="11"/>
  <c r="H22" i="11"/>
  <c r="M22" i="11"/>
  <c r="H24" i="11"/>
  <c r="M24" i="11"/>
  <c r="H27" i="11"/>
  <c r="M27" i="11"/>
  <c r="H28" i="11"/>
  <c r="M28" i="11"/>
  <c r="H30" i="11"/>
  <c r="H31" i="11"/>
  <c r="M35" i="11"/>
  <c r="H37" i="11"/>
  <c r="M37" i="11"/>
  <c r="H38" i="11"/>
  <c r="M38" i="11"/>
  <c r="H39" i="11"/>
  <c r="M39" i="11"/>
  <c r="H40" i="11"/>
  <c r="M40" i="11"/>
  <c r="H42" i="11"/>
  <c r="M42" i="11"/>
  <c r="H43" i="11"/>
  <c r="M43" i="11"/>
  <c r="H51" i="11"/>
  <c r="M51" i="11"/>
  <c r="D14" i="4"/>
  <c r="E14" i="4"/>
  <c r="F14" i="4"/>
  <c r="G14" i="4"/>
  <c r="H14" i="4"/>
  <c r="I14" i="4"/>
  <c r="J14" i="4"/>
  <c r="K14" i="4"/>
  <c r="L14" i="4"/>
  <c r="M14" i="4"/>
  <c r="D16" i="4"/>
  <c r="E16" i="4"/>
  <c r="F16" i="4"/>
  <c r="G16" i="4"/>
  <c r="H16" i="4"/>
  <c r="I16" i="4"/>
  <c r="J16" i="4"/>
  <c r="K16" i="4"/>
  <c r="L16" i="4"/>
  <c r="M16" i="4"/>
  <c r="D17" i="4"/>
  <c r="E17" i="4"/>
  <c r="F17" i="4"/>
  <c r="G17" i="4"/>
  <c r="H17" i="4"/>
  <c r="I17" i="4"/>
  <c r="J17" i="4"/>
  <c r="K17" i="4"/>
  <c r="L17" i="4"/>
  <c r="M17" i="4"/>
  <c r="D20" i="4"/>
  <c r="E20" i="4"/>
  <c r="F20" i="4"/>
  <c r="G20" i="4"/>
  <c r="H20" i="4"/>
  <c r="I20" i="4"/>
  <c r="J20" i="4"/>
  <c r="K20" i="4"/>
  <c r="L20" i="4"/>
  <c r="M20" i="4"/>
  <c r="D22" i="4"/>
  <c r="E22" i="4"/>
  <c r="F22" i="4"/>
  <c r="G22" i="4"/>
  <c r="H22" i="4"/>
  <c r="I22" i="4"/>
  <c r="J22" i="4"/>
  <c r="K22" i="4"/>
  <c r="L22" i="4"/>
  <c r="M22" i="4"/>
  <c r="D25" i="4"/>
  <c r="E25" i="4"/>
  <c r="F25" i="4"/>
  <c r="G25" i="4"/>
  <c r="H25" i="4"/>
  <c r="I25" i="4"/>
  <c r="J25" i="4"/>
  <c r="K25" i="4"/>
  <c r="L25" i="4"/>
  <c r="M25" i="4"/>
  <c r="D26" i="4"/>
  <c r="E26" i="4"/>
  <c r="F26" i="4"/>
  <c r="G26" i="4"/>
  <c r="H26" i="4"/>
  <c r="I26" i="4"/>
  <c r="J26" i="4"/>
  <c r="K26" i="4"/>
  <c r="L26" i="4"/>
  <c r="M26" i="4"/>
  <c r="D28" i="4"/>
  <c r="E28" i="4"/>
  <c r="F28" i="4"/>
  <c r="G28" i="4"/>
  <c r="H28" i="4"/>
  <c r="D29" i="4"/>
  <c r="E29" i="4"/>
  <c r="F29" i="4"/>
  <c r="G29" i="4"/>
  <c r="H29" i="4"/>
  <c r="I33" i="4"/>
  <c r="J33" i="4"/>
  <c r="K33" i="4"/>
  <c r="L33" i="4"/>
  <c r="M33" i="4"/>
  <c r="D35" i="4"/>
  <c r="E35" i="4"/>
  <c r="F35" i="4"/>
  <c r="G35" i="4"/>
  <c r="H35" i="4"/>
  <c r="I35" i="4"/>
  <c r="J35" i="4"/>
  <c r="K35" i="4"/>
  <c r="L35" i="4"/>
  <c r="M35" i="4"/>
  <c r="D36" i="4"/>
  <c r="E36" i="4"/>
  <c r="F36" i="4"/>
  <c r="G36" i="4"/>
  <c r="H36" i="4"/>
  <c r="I36" i="4"/>
  <c r="J36" i="4"/>
  <c r="K36" i="4"/>
  <c r="L36" i="4"/>
  <c r="M36" i="4"/>
  <c r="D37" i="4"/>
  <c r="E37" i="4"/>
  <c r="F37" i="4"/>
  <c r="G37" i="4"/>
  <c r="H37" i="4"/>
  <c r="I37" i="4"/>
  <c r="J37" i="4"/>
  <c r="K37" i="4"/>
  <c r="L37" i="4"/>
  <c r="M37" i="4"/>
  <c r="D38" i="4"/>
  <c r="E38" i="4"/>
  <c r="F38" i="4"/>
  <c r="G38" i="4"/>
  <c r="H38" i="4"/>
  <c r="I38" i="4"/>
  <c r="J38" i="4"/>
  <c r="K38" i="4"/>
  <c r="L38" i="4"/>
  <c r="M38" i="4"/>
  <c r="D41" i="4"/>
  <c r="E41" i="4"/>
  <c r="F41" i="4"/>
  <c r="G41" i="4"/>
  <c r="H41" i="4"/>
  <c r="I41" i="4"/>
  <c r="J41" i="4"/>
  <c r="K41" i="4"/>
  <c r="L41" i="4"/>
  <c r="M41" i="4"/>
  <c r="D42" i="4"/>
  <c r="E42" i="4"/>
  <c r="F42" i="4"/>
  <c r="G42" i="4"/>
  <c r="H42" i="4"/>
  <c r="I42" i="4"/>
  <c r="J42" i="4"/>
  <c r="K42" i="4"/>
  <c r="L42" i="4"/>
  <c r="M42" i="4"/>
  <c r="D53" i="4"/>
  <c r="E53" i="4"/>
  <c r="F53" i="4"/>
  <c r="G53" i="4"/>
  <c r="H53" i="4"/>
  <c r="I53" i="4"/>
  <c r="J53" i="4"/>
  <c r="K53" i="4"/>
  <c r="L53" i="4"/>
  <c r="M53" i="4"/>
  <c r="BR22" i="3"/>
  <c r="BQ15" i="3"/>
  <c r="BP15" i="3"/>
  <c r="BP22" i="3"/>
  <c r="BP37" i="3"/>
  <c r="BZ22" i="3"/>
  <c r="CD30" i="3"/>
  <c r="BY15" i="3"/>
  <c r="BY37" i="3"/>
  <c r="BR15" i="3"/>
  <c r="CA15" i="3"/>
  <c r="BR37" i="3"/>
  <c r="BX37" i="3"/>
  <c r="G16" i="11"/>
  <c r="CB15" i="3"/>
  <c r="BZ15" i="3"/>
  <c r="BT15" i="3"/>
  <c r="E16" i="11"/>
  <c r="CE15" i="3"/>
  <c r="CD37" i="3"/>
  <c r="CF37" i="3"/>
  <c r="CD22" i="3"/>
  <c r="BU37" i="3"/>
  <c r="CC37" i="3"/>
  <c r="BQ22" i="3"/>
  <c r="BX15" i="3"/>
  <c r="CB22" i="3"/>
  <c r="BY22" i="3"/>
  <c r="BQ37" i="3"/>
  <c r="BS37" i="3"/>
  <c r="CA37" i="3"/>
  <c r="BX22" i="3"/>
  <c r="BT22" i="3"/>
  <c r="CE37" i="3"/>
  <c r="BW22" i="3"/>
  <c r="CE22" i="3"/>
  <c r="AV37" i="3"/>
  <c r="AY15" i="3"/>
  <c r="L16" i="11"/>
  <c r="BA30" i="3"/>
  <c r="AW37" i="3"/>
  <c r="BK22" i="3"/>
  <c r="BF30" i="3"/>
  <c r="BF15" i="3"/>
  <c r="BI30" i="3"/>
  <c r="AZ37" i="3"/>
  <c r="AW15" i="3"/>
  <c r="BH30" i="3"/>
  <c r="BA37" i="3"/>
  <c r="BK30" i="3"/>
  <c r="BH37" i="3"/>
  <c r="BK37" i="3"/>
  <c r="BG15" i="3"/>
  <c r="L18" i="11"/>
  <c r="BK15" i="3"/>
  <c r="BD22" i="3"/>
  <c r="BC30" i="3"/>
  <c r="BC37" i="3"/>
  <c r="BF22" i="3"/>
  <c r="J18" i="11"/>
  <c r="BD30" i="3"/>
  <c r="K21" i="11"/>
  <c r="BD15" i="3"/>
  <c r="BD37" i="3"/>
  <c r="AZ30" i="3"/>
  <c r="CA22" i="3"/>
  <c r="BW15" i="3"/>
  <c r="CD15" i="3"/>
  <c r="BC22" i="3"/>
  <c r="BG22" i="3"/>
  <c r="BE30" i="3"/>
  <c r="L22" i="11"/>
  <c r="G30" i="11"/>
  <c r="BZ37" i="3"/>
  <c r="AY22" i="3"/>
  <c r="AV15" i="3"/>
  <c r="BC15" i="3"/>
  <c r="AX37" i="3"/>
  <c r="BJ37" i="3"/>
  <c r="BV37" i="3"/>
  <c r="AX30" i="3"/>
  <c r="BG30" i="3"/>
  <c r="BU15" i="3"/>
  <c r="CC15" i="3"/>
  <c r="BT37" i="3"/>
  <c r="CB37" i="3"/>
  <c r="I22" i="11"/>
  <c r="D24" i="11"/>
  <c r="AW22" i="3"/>
  <c r="BE22" i="3"/>
  <c r="L19" i="11"/>
  <c r="BG37" i="3"/>
  <c r="BH15" i="3"/>
  <c r="BA22" i="3"/>
  <c r="BI22" i="3"/>
  <c r="CF22" i="3"/>
  <c r="AX15" i="3"/>
  <c r="BE15" i="3"/>
  <c r="D28" i="11"/>
  <c r="AV30" i="3"/>
  <c r="BB37" i="3"/>
  <c r="BA15" i="3"/>
  <c r="BI15" i="3"/>
  <c r="BB22" i="3"/>
  <c r="BJ22" i="3"/>
  <c r="BV30" i="3"/>
  <c r="BF37" i="3"/>
  <c r="X12" i="3"/>
  <c r="X13" i="3"/>
  <c r="AX22" i="3"/>
  <c r="BJ15" i="3"/>
  <c r="BE37" i="3"/>
  <c r="BS15" i="3"/>
  <c r="J27" i="11"/>
  <c r="L27" i="11"/>
  <c r="AY30" i="3"/>
  <c r="CF15" i="3"/>
  <c r="G42" i="11"/>
  <c r="G28" i="11"/>
  <c r="G27" i="11"/>
  <c r="G40" i="11"/>
  <c r="BX30" i="3"/>
  <c r="BP30" i="3"/>
  <c r="CF30" i="3"/>
  <c r="F16" i="11"/>
  <c r="BY30" i="3"/>
  <c r="BQ30" i="3"/>
  <c r="BZ30" i="3"/>
  <c r="BR30" i="3"/>
  <c r="BW30" i="3"/>
  <c r="CA30" i="3"/>
  <c r="BS30" i="3"/>
  <c r="CE30" i="3"/>
  <c r="CB30" i="3"/>
  <c r="BT30" i="3"/>
  <c r="CC30" i="3"/>
  <c r="BU22" i="3"/>
  <c r="BV22" i="3"/>
  <c r="E51" i="11"/>
  <c r="CC22" i="3"/>
  <c r="D42" i="11"/>
  <c r="D40" i="11"/>
  <c r="K42" i="11"/>
  <c r="K24" i="11"/>
  <c r="K35" i="11"/>
  <c r="K40" i="11"/>
  <c r="J35" i="11"/>
  <c r="AZ22" i="3"/>
  <c r="BH22" i="3"/>
  <c r="J21" i="11"/>
  <c r="J19" i="11"/>
  <c r="J51" i="11"/>
  <c r="I43" i="11"/>
  <c r="I21" i="11"/>
  <c r="AZ15" i="3"/>
  <c r="I27" i="11"/>
  <c r="I42" i="11"/>
  <c r="X14" i="3"/>
  <c r="W13" i="3"/>
  <c r="B11" i="3"/>
  <c r="W12" i="3"/>
  <c r="X16" i="3"/>
  <c r="W14" i="3"/>
  <c r="B12" i="3"/>
  <c r="A11" i="3"/>
  <c r="A12" i="3"/>
  <c r="B13" i="3"/>
  <c r="X17" i="3"/>
  <c r="W16" i="3"/>
  <c r="A13" i="3"/>
  <c r="B14" i="3"/>
  <c r="W17" i="3"/>
  <c r="X18" i="3"/>
  <c r="A14" i="3"/>
  <c r="B16" i="3"/>
  <c r="X19" i="3"/>
  <c r="W18" i="3"/>
  <c r="B17" i="3"/>
  <c r="A16" i="3"/>
  <c r="X20" i="3"/>
  <c r="W19" i="3"/>
  <c r="W20" i="3"/>
  <c r="X21" i="3"/>
  <c r="B18" i="3"/>
  <c r="A17" i="3"/>
  <c r="X23" i="3"/>
  <c r="W21" i="3"/>
  <c r="B19" i="3"/>
  <c r="A18" i="3"/>
  <c r="A19" i="3"/>
  <c r="B20" i="3"/>
  <c r="X24" i="3"/>
  <c r="W23" i="3"/>
  <c r="A20" i="3"/>
  <c r="B21" i="3"/>
  <c r="X25" i="3"/>
  <c r="W24" i="3"/>
  <c r="A21" i="3"/>
  <c r="B23" i="3"/>
  <c r="X26" i="3"/>
  <c r="W25" i="3"/>
  <c r="A23" i="3"/>
  <c r="B24" i="3"/>
  <c r="X27" i="3"/>
  <c r="W26" i="3"/>
  <c r="B25" i="3"/>
  <c r="A24" i="3"/>
  <c r="X28" i="3"/>
  <c r="W27" i="3"/>
  <c r="B26" i="3"/>
  <c r="A25" i="3"/>
  <c r="X29" i="3"/>
  <c r="W28" i="3"/>
  <c r="W29" i="3"/>
  <c r="X31" i="3"/>
  <c r="A26" i="3"/>
  <c r="B27" i="3"/>
  <c r="X32" i="3"/>
  <c r="W31" i="3"/>
  <c r="B28" i="3"/>
  <c r="A27" i="3"/>
  <c r="A28" i="3"/>
  <c r="B29" i="3"/>
  <c r="X33" i="3"/>
  <c r="W32" i="3"/>
  <c r="A29" i="3"/>
  <c r="B31" i="3"/>
  <c r="X34" i="3"/>
  <c r="W33" i="3"/>
  <c r="B32" i="3"/>
  <c r="A31" i="3"/>
  <c r="X35" i="3"/>
  <c r="W34" i="3"/>
  <c r="X36" i="3"/>
  <c r="W35" i="3"/>
  <c r="A32" i="3"/>
  <c r="B33" i="3"/>
  <c r="A33" i="3"/>
  <c r="B34" i="3"/>
  <c r="X38" i="3"/>
  <c r="W36" i="3"/>
  <c r="B35" i="3"/>
  <c r="A34" i="3"/>
  <c r="X39" i="3"/>
  <c r="W38" i="3"/>
  <c r="X40" i="3"/>
  <c r="W39" i="3"/>
  <c r="A35" i="3"/>
  <c r="B36" i="3"/>
  <c r="B38" i="3"/>
  <c r="A36" i="3"/>
  <c r="X41" i="3"/>
  <c r="W40" i="3"/>
  <c r="X42" i="3"/>
  <c r="W41" i="3"/>
  <c r="B39" i="3"/>
  <c r="A38" i="3"/>
  <c r="A39" i="3"/>
  <c r="B40" i="3"/>
  <c r="X43" i="3"/>
  <c r="W42" i="3"/>
  <c r="A40" i="3"/>
  <c r="B41" i="3"/>
  <c r="X44" i="3"/>
  <c r="W43" i="3"/>
  <c r="A41" i="3"/>
  <c r="B42" i="3"/>
  <c r="X45" i="3"/>
  <c r="W44" i="3"/>
  <c r="A42" i="3"/>
  <c r="B43" i="3"/>
  <c r="W45" i="3"/>
  <c r="X46" i="3"/>
  <c r="B44" i="3"/>
  <c r="A43" i="3"/>
  <c r="X47" i="3"/>
  <c r="W46" i="3"/>
  <c r="W47" i="3"/>
  <c r="X48" i="3"/>
  <c r="B45" i="3"/>
  <c r="A44" i="3"/>
  <c r="W48" i="3"/>
  <c r="X49" i="3"/>
  <c r="B46" i="3"/>
  <c r="A45" i="3"/>
  <c r="X50" i="3"/>
  <c r="W49" i="3"/>
  <c r="A46" i="3"/>
  <c r="B47" i="3"/>
  <c r="X51" i="3"/>
  <c r="W50" i="3"/>
  <c r="A47" i="3"/>
  <c r="B48" i="3"/>
  <c r="W51" i="3"/>
  <c r="X52" i="3"/>
  <c r="B49" i="3"/>
  <c r="A48" i="3"/>
  <c r="X53" i="3"/>
  <c r="W53" i="3"/>
  <c r="W52" i="3"/>
  <c r="A49" i="3"/>
  <c r="B50" i="3"/>
  <c r="A50" i="3"/>
  <c r="B51" i="3"/>
  <c r="B52" i="3"/>
  <c r="A51" i="3"/>
  <c r="A52" i="3"/>
  <c r="B53" i="3"/>
  <c r="A53" i="3"/>
</calcChain>
</file>

<file path=xl/sharedStrings.xml><?xml version="1.0" encoding="utf-8"?>
<sst xmlns="http://schemas.openxmlformats.org/spreadsheetml/2006/main" count="441" uniqueCount="137">
  <si>
    <t>BRACED GABLE ENDS</t>
  </si>
  <si>
    <t>HIP ROOF</t>
  </si>
  <si>
    <t>RATED SHINGLES (110 MPH)</t>
  </si>
  <si>
    <t>MEMBRANE</t>
  </si>
  <si>
    <t>NAILING OF DECK 8d</t>
  </si>
  <si>
    <t>CLIPS</t>
  </si>
  <si>
    <t>STRAPS</t>
  </si>
  <si>
    <t>TIES OR CLIPS</t>
  </si>
  <si>
    <t>ENGINEERED</t>
  </si>
  <si>
    <t>DOOR AND SKYLIGHT COVERS</t>
  </si>
  <si>
    <t>IMPACT GLASS</t>
  </si>
  <si>
    <t>WIND SPEED (MPH)</t>
  </si>
  <si>
    <t>-</t>
  </si>
  <si>
    <t>VERTICAL REINFORCING</t>
  </si>
  <si>
    <t>LARGER ANCHORS
OR CLOSER SPACING</t>
  </si>
  <si>
    <t>PLYWOOD</t>
  </si>
  <si>
    <t>STEEL</t>
  </si>
  <si>
    <t>LAMINATED</t>
  </si>
  <si>
    <t>WINDOW
SHUTTERS</t>
  </si>
  <si>
    <t>WINDOWS</t>
  </si>
  <si>
    <t>WINDOW DOOR, 
SKYLIGHT STRENGTH</t>
  </si>
  <si>
    <t>OPENING 
PROTECTION</t>
  </si>
  <si>
    <t>WALL FOUNDATION
STRENGTH</t>
  </si>
  <si>
    <t>WALL-
FLOOR 
STRENGTH</t>
  </si>
  <si>
    <t>ROOF-WALL
STRENGTH</t>
  </si>
  <si>
    <t>ROOF 
STRENGTH</t>
  </si>
  <si>
    <t>ROOF 
COVERING</t>
  </si>
  <si>
    <t>INDIVIDUAL
MITIGATION MEASURES</t>
  </si>
  <si>
    <t>MITIGATION MEASURES IN 
COMBINATION</t>
  </si>
  <si>
    <t>Masonry</t>
  </si>
  <si>
    <t>Wood</t>
  </si>
  <si>
    <t>The wind speeds are translates from 3 sec gust to 1 min sustained, as follows:</t>
  </si>
  <si>
    <t>Applying Simiu's equations to do the conversion, the conversion factor is 0.78</t>
  </si>
  <si>
    <t>the average roughness length for zip code 33921 in Lee county is found to be 0.17125</t>
  </si>
  <si>
    <t>3 sec</t>
  </si>
  <si>
    <t>wind speed</t>
  </si>
  <si>
    <t>1 min%</t>
  </si>
  <si>
    <t>MEAN DAMAGE RATIO</t>
  </si>
  <si>
    <t>Conversion Factor =</t>
  </si>
  <si>
    <t>Base</t>
  </si>
  <si>
    <t>Braced Gable</t>
  </si>
  <si>
    <t>Rated shingles</t>
  </si>
  <si>
    <t>8d sheat nails</t>
  </si>
  <si>
    <t>R2w clips</t>
  </si>
  <si>
    <t>R2w straps</t>
  </si>
  <si>
    <t>Reinfor mas</t>
  </si>
  <si>
    <t>Mitigated Struct</t>
  </si>
  <si>
    <t>Hip roof</t>
  </si>
  <si>
    <t>Shutters/plywood</t>
  </si>
  <si>
    <t>Shutt/steel</t>
  </si>
  <si>
    <t>Shutt/Egnrd</t>
  </si>
  <si>
    <t>Door cover</t>
  </si>
  <si>
    <t>Lam Glass</t>
  </si>
  <si>
    <t>Impact Glass</t>
  </si>
  <si>
    <t>Sill clips</t>
  </si>
  <si>
    <t>Sill straps</t>
  </si>
  <si>
    <t>METAL</t>
  </si>
  <si>
    <t>Metal Roof</t>
  </si>
  <si>
    <t>Membrane</t>
  </si>
  <si>
    <t>Timber</t>
  </si>
  <si>
    <t>Form V-3: Mitigation Measures – Mean Damage Ratio (1 min)</t>
  </si>
  <si>
    <t>HS Doors</t>
  </si>
  <si>
    <t>HS Slider</t>
  </si>
  <si>
    <t>HS Garage</t>
  </si>
  <si>
    <t>ENTRY DOORS</t>
  </si>
  <si>
    <t>GARAGE DOORS</t>
  </si>
  <si>
    <t>SLIDING GLASS DOORS</t>
  </si>
  <si>
    <t>HIGH STRENGTH</t>
  </si>
  <si>
    <t>LOSS COSTS</t>
  </si>
  <si>
    <t>FRAME BUILDING</t>
  </si>
  <si>
    <t>MASONRY BUILDING</t>
  </si>
  <si>
    <t>ACROSS ALL WINDSPEEDS</t>
  </si>
  <si>
    <t>BUILDING</t>
  </si>
  <si>
    <t>MITIGATED BUILDING</t>
  </si>
  <si>
    <t>REFERENCE BUILDING</t>
  </si>
  <si>
    <t>$5.412</t>
  </si>
  <si>
    <t>$5.541</t>
  </si>
  <si>
    <t>$5.396</t>
  </si>
  <si>
    <t>$5.523</t>
  </si>
  <si>
    <t>$5.414</t>
  </si>
  <si>
    <t>$5.544</t>
  </si>
  <si>
    <t>$5.287</t>
  </si>
  <si>
    <t>$5.415</t>
  </si>
  <si>
    <t>$5.543</t>
  </si>
  <si>
    <t>$5.409</t>
  </si>
  <si>
    <t>$5.540</t>
  </si>
  <si>
    <t>$5.399</t>
  </si>
  <si>
    <t>$5.526</t>
  </si>
  <si>
    <t>$5.400</t>
  </si>
  <si>
    <t>$5.528</t>
  </si>
  <si>
    <t>$5.538</t>
  </si>
  <si>
    <t>$4.973</t>
  </si>
  <si>
    <t>$5.099</t>
  </si>
  <si>
    <t>$5.533</t>
  </si>
  <si>
    <t>$4.985</t>
  </si>
  <si>
    <t>$5.115</t>
  </si>
  <si>
    <t>$5.527</t>
  </si>
  <si>
    <t>$13.302</t>
  </si>
  <si>
    <t>$13.756</t>
  </si>
  <si>
    <t>$12.838</t>
  </si>
  <si>
    <t>$13.264</t>
  </si>
  <si>
    <t>$13.331</t>
  </si>
  <si>
    <t>$13.789</t>
  </si>
  <si>
    <t>$12.827</t>
  </si>
  <si>
    <t>$13.248</t>
  </si>
  <si>
    <t>$13.322</t>
  </si>
  <si>
    <t>$13.779</t>
  </si>
  <si>
    <t>$12.325</t>
  </si>
  <si>
    <t>$12.755</t>
  </si>
  <si>
    <t>$13.294</t>
  </si>
  <si>
    <t>$13.747</t>
  </si>
  <si>
    <t>$12.906</t>
  </si>
  <si>
    <t>$13.338</t>
  </si>
  <si>
    <t>$12.951</t>
  </si>
  <si>
    <t>$13.386</t>
  </si>
  <si>
    <t>$13.295</t>
  </si>
  <si>
    <t>$13.752</t>
  </si>
  <si>
    <t>$10.467</t>
  </si>
  <si>
    <t>$10.772</t>
  </si>
  <si>
    <t>$13.074</t>
  </si>
  <si>
    <t>$13.529</t>
  </si>
  <si>
    <t>$13.332</t>
  </si>
  <si>
    <t>$13.739</t>
  </si>
  <si>
    <t>$13.733</t>
  </si>
  <si>
    <t>$13.313</t>
  </si>
  <si>
    <t>$10.720</t>
  </si>
  <si>
    <t>$11.297</t>
  </si>
  <si>
    <t>$13.298</t>
  </si>
  <si>
    <t>$13.755</t>
  </si>
  <si>
    <t>$13.722</t>
  </si>
  <si>
    <t>$12.936</t>
  </si>
  <si>
    <t>$13.370</t>
  </si>
  <si>
    <t>Florida International University</t>
  </si>
  <si>
    <t>Florida Public Hurricane Loss Model 6.1</t>
  </si>
  <si>
    <t>Form V-3: Mitigation Measures - Mean Damage Ratios and Loss Costs (3 sec)</t>
  </si>
  <si>
    <t>Form V-3: Mitigation Measures - Mean Damage Ratios and Loss Costs (1 min)</t>
  </si>
  <si>
    <t>January 21,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</si>
</sst>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0.0000"/>
    <numFmt numFmtId="168" formatCode="&quot;$&quot;#,##0.000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8"/>
      <name val="Aparajita"/>
      <family val="2"/>
    </font>
    <font>
      <sz val="8"/>
      <name val="Aparajita"/>
      <family val="2"/>
    </font>
    <font>
      <sz val="6"/>
      <name val="Aparajita"/>
      <family val="2"/>
    </font>
    <font>
      <b/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79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ashDotDot">
        <color auto="1"/>
      </right>
      <top/>
      <bottom style="dashDotDot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94">
    <xf numFmtId="0" fontId="0" fillId="0" borderId="0" xfId="0"/>
    <xf numFmtId="0" fontId="3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1" fontId="3" fillId="0" borderId="0" xfId="2" applyNumberFormat="1" applyFont="1" applyAlignment="1">
      <alignment horizontal="center"/>
    </xf>
    <xf numFmtId="9" fontId="2" fillId="0" borderId="5" xfId="2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9" fontId="2" fillId="2" borderId="3" xfId="2" applyFont="1" applyFill="1" applyBorder="1" applyAlignment="1">
      <alignment horizontal="center"/>
    </xf>
    <xf numFmtId="9" fontId="3" fillId="0" borderId="0" xfId="2" applyFont="1" applyAlignment="1">
      <alignment horizontal="center"/>
    </xf>
    <xf numFmtId="9" fontId="3" fillId="0" borderId="0" xfId="2" applyFont="1" applyAlignment="1">
      <alignment horizontal="left"/>
    </xf>
    <xf numFmtId="1" fontId="3" fillId="3" borderId="0" xfId="2" applyNumberFormat="1" applyFont="1" applyFill="1" applyAlignment="1">
      <alignment horizontal="center"/>
    </xf>
    <xf numFmtId="9" fontId="2" fillId="3" borderId="0" xfId="2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9" fontId="2" fillId="5" borderId="3" xfId="2" applyFont="1" applyFill="1" applyBorder="1" applyAlignment="1">
      <alignment horizontal="center"/>
    </xf>
    <xf numFmtId="166" fontId="2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9" fontId="2" fillId="5" borderId="0" xfId="2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2" fillId="0" borderId="0" xfId="2" applyFont="1" applyFill="1" applyAlignment="1">
      <alignment horizontal="left"/>
    </xf>
    <xf numFmtId="9" fontId="2" fillId="6" borderId="2" xfId="2" applyNumberFormat="1" applyFont="1" applyFill="1" applyBorder="1" applyAlignment="1">
      <alignment horizontal="center" vertical="center"/>
    </xf>
    <xf numFmtId="9" fontId="2" fillId="2" borderId="2" xfId="2" applyNumberFormat="1" applyFont="1" applyFill="1" applyBorder="1" applyAlignment="1">
      <alignment horizontal="center" vertical="center"/>
    </xf>
    <xf numFmtId="9" fontId="2" fillId="0" borderId="2" xfId="2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2" xfId="2" quotePrefix="1" applyNumberFormat="1" applyFont="1" applyBorder="1" applyAlignment="1">
      <alignment horizontal="center" vertical="center"/>
    </xf>
    <xf numFmtId="9" fontId="2" fillId="6" borderId="3" xfId="2" applyNumberFormat="1" applyFont="1" applyFill="1" applyBorder="1" applyAlignment="1">
      <alignment horizontal="center" vertical="center"/>
    </xf>
    <xf numFmtId="9" fontId="2" fillId="2" borderId="3" xfId="2" applyNumberFormat="1" applyFont="1" applyFill="1" applyBorder="1" applyAlignment="1">
      <alignment horizontal="center" vertical="center"/>
    </xf>
    <xf numFmtId="9" fontId="2" fillId="0" borderId="3" xfId="2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3" xfId="2" quotePrefix="1" applyNumberFormat="1" applyFont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9" fontId="2" fillId="6" borderId="4" xfId="2" applyNumberFormat="1" applyFont="1" applyFill="1" applyBorder="1" applyAlignment="1">
      <alignment horizontal="center" vertical="center"/>
    </xf>
    <xf numFmtId="9" fontId="2" fillId="2" borderId="4" xfId="2" applyNumberFormat="1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7" xfId="2" quotePrefix="1" applyNumberFormat="1" applyFont="1" applyBorder="1" applyAlignment="1">
      <alignment horizontal="center" vertical="center"/>
    </xf>
    <xf numFmtId="9" fontId="2" fillId="6" borderId="1" xfId="2" applyNumberFormat="1" applyFont="1" applyFill="1" applyBorder="1" applyAlignment="1">
      <alignment horizontal="center" vertical="center"/>
    </xf>
    <xf numFmtId="9" fontId="2" fillId="2" borderId="1" xfId="2" applyNumberFormat="1" applyFont="1" applyFill="1" applyBorder="1" applyAlignment="1">
      <alignment horizontal="center" vertical="center"/>
    </xf>
    <xf numFmtId="166" fontId="2" fillId="0" borderId="0" xfId="1" applyNumberFormat="1" applyFont="1" applyAlignment="1">
      <alignment horizontal="left"/>
    </xf>
    <xf numFmtId="9" fontId="5" fillId="7" borderId="0" xfId="2" applyNumberFormat="1" applyFont="1" applyFill="1" applyAlignment="1">
      <alignment horizontal="center"/>
    </xf>
    <xf numFmtId="9" fontId="5" fillId="0" borderId="0" xfId="2" applyNumberFormat="1" applyFont="1" applyAlignment="1">
      <alignment horizontal="center"/>
    </xf>
    <xf numFmtId="9" fontId="5" fillId="5" borderId="0" xfId="2" applyNumberFormat="1" applyFont="1" applyFill="1" applyAlignment="1">
      <alignment horizontal="center"/>
    </xf>
    <xf numFmtId="9" fontId="5" fillId="0" borderId="0" xfId="2" applyNumberFormat="1" applyFont="1" applyFill="1" applyAlignment="1">
      <alignment horizontal="center"/>
    </xf>
    <xf numFmtId="166" fontId="3" fillId="0" borderId="0" xfId="1" applyNumberFormat="1" applyFont="1" applyAlignment="1">
      <alignment horizontal="center"/>
    </xf>
    <xf numFmtId="166" fontId="3" fillId="5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9" fontId="2" fillId="0" borderId="3" xfId="2" applyFont="1" applyFill="1" applyBorder="1" applyAlignment="1">
      <alignment horizontal="center"/>
    </xf>
    <xf numFmtId="9" fontId="2" fillId="7" borderId="3" xfId="2" applyFont="1" applyFill="1" applyBorder="1" applyAlignment="1">
      <alignment horizontal="center"/>
    </xf>
    <xf numFmtId="9" fontId="2" fillId="3" borderId="0" xfId="2" applyNumberFormat="1" applyFont="1" applyFill="1" applyAlignment="1">
      <alignment horizontal="center"/>
    </xf>
    <xf numFmtId="9" fontId="5" fillId="3" borderId="0" xfId="2" applyNumberFormat="1" applyFont="1" applyFill="1" applyAlignment="1">
      <alignment horizontal="center"/>
    </xf>
    <xf numFmtId="1" fontId="3" fillId="0" borderId="0" xfId="2" applyNumberFormat="1" applyFont="1" applyAlignment="1">
      <alignment horizontal="center" textRotation="90"/>
    </xf>
    <xf numFmtId="165" fontId="3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 textRotation="90"/>
    </xf>
    <xf numFmtId="165" fontId="2" fillId="0" borderId="0" xfId="2" applyNumberFormat="1" applyFont="1" applyAlignment="1">
      <alignment horizontal="center"/>
    </xf>
    <xf numFmtId="0" fontId="3" fillId="0" borderId="0" xfId="2" applyNumberFormat="1" applyFont="1" applyAlignment="1">
      <alignment horizontal="center"/>
    </xf>
    <xf numFmtId="9" fontId="2" fillId="0" borderId="7" xfId="2" applyFont="1" applyBorder="1" applyAlignment="1">
      <alignment horizontal="center"/>
    </xf>
    <xf numFmtId="9" fontId="2" fillId="2" borderId="7" xfId="2" applyFont="1" applyFill="1" applyBorder="1" applyAlignment="1">
      <alignment horizontal="center"/>
    </xf>
    <xf numFmtId="9" fontId="2" fillId="0" borderId="7" xfId="2" applyFont="1" applyFill="1" applyBorder="1" applyAlignment="1">
      <alignment horizontal="center"/>
    </xf>
    <xf numFmtId="9" fontId="2" fillId="7" borderId="7" xfId="2" applyFont="1" applyFill="1" applyBorder="1" applyAlignment="1">
      <alignment horizontal="center"/>
    </xf>
    <xf numFmtId="9" fontId="2" fillId="5" borderId="7" xfId="2" applyFont="1" applyFill="1" applyBorder="1" applyAlignment="1">
      <alignment horizontal="center"/>
    </xf>
    <xf numFmtId="9" fontId="2" fillId="0" borderId="15" xfId="2" applyFont="1" applyBorder="1" applyAlignment="1">
      <alignment horizontal="center"/>
    </xf>
    <xf numFmtId="9" fontId="2" fillId="0" borderId="16" xfId="2" applyFont="1" applyBorder="1" applyAlignment="1">
      <alignment horizontal="center"/>
    </xf>
    <xf numFmtId="9" fontId="5" fillId="8" borderId="0" xfId="2" applyNumberFormat="1" applyFont="1" applyFill="1" applyAlignment="1">
      <alignment horizontal="center"/>
    </xf>
    <xf numFmtId="9" fontId="2" fillId="9" borderId="2" xfId="2" applyNumberFormat="1" applyFont="1" applyFill="1" applyBorder="1" applyAlignment="1">
      <alignment horizontal="center" vertical="center"/>
    </xf>
    <xf numFmtId="9" fontId="2" fillId="9" borderId="3" xfId="2" applyNumberFormat="1" applyFont="1" applyFill="1" applyBorder="1" applyAlignment="1">
      <alignment horizontal="center" vertical="center"/>
    </xf>
    <xf numFmtId="9" fontId="2" fillId="9" borderId="4" xfId="2" applyNumberFormat="1" applyFont="1" applyFill="1" applyBorder="1" applyAlignment="1">
      <alignment horizontal="center" vertical="center"/>
    </xf>
    <xf numFmtId="9" fontId="2" fillId="10" borderId="2" xfId="2" applyNumberFormat="1" applyFont="1" applyFill="1" applyBorder="1" applyAlignment="1">
      <alignment horizontal="center" vertical="center"/>
    </xf>
    <xf numFmtId="9" fontId="2" fillId="10" borderId="3" xfId="2" applyNumberFormat="1" applyFont="1" applyFill="1" applyBorder="1" applyAlignment="1">
      <alignment horizontal="center" vertical="center"/>
    </xf>
    <xf numFmtId="9" fontId="2" fillId="10" borderId="4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23" xfId="2" applyFont="1" applyBorder="1" applyAlignment="1">
      <alignment horizontal="center"/>
    </xf>
    <xf numFmtId="9" fontId="2" fillId="0" borderId="24" xfId="2" applyFont="1" applyBorder="1" applyAlignment="1">
      <alignment horizontal="center"/>
    </xf>
    <xf numFmtId="9" fontId="2" fillId="2" borderId="24" xfId="2" applyFont="1" applyFill="1" applyBorder="1" applyAlignment="1">
      <alignment horizontal="center"/>
    </xf>
    <xf numFmtId="9" fontId="2" fillId="0" borderId="24" xfId="2" applyFont="1" applyFill="1" applyBorder="1" applyAlignment="1">
      <alignment horizontal="center"/>
    </xf>
    <xf numFmtId="9" fontId="2" fillId="7" borderId="24" xfId="2" applyFont="1" applyFill="1" applyBorder="1" applyAlignment="1">
      <alignment horizontal="center"/>
    </xf>
    <xf numFmtId="9" fontId="2" fillId="5" borderId="24" xfId="2" applyFont="1" applyFill="1" applyBorder="1" applyAlignment="1">
      <alignment horizontal="center"/>
    </xf>
    <xf numFmtId="9" fontId="2" fillId="0" borderId="25" xfId="2" applyFont="1" applyBorder="1" applyAlignment="1">
      <alignment horizontal="center"/>
    </xf>
    <xf numFmtId="0" fontId="0" fillId="12" borderId="0" xfId="0" applyFill="1"/>
    <xf numFmtId="0" fontId="0" fillId="0" borderId="0" xfId="0" applyFill="1"/>
    <xf numFmtId="165" fontId="3" fillId="0" borderId="0" xfId="2" applyNumberFormat="1" applyFont="1" applyAlignment="1">
      <alignment horizontal="center" textRotation="90" wrapText="1"/>
    </xf>
    <xf numFmtId="0" fontId="0" fillId="13" borderId="0" xfId="0" applyFill="1"/>
    <xf numFmtId="167" fontId="3" fillId="0" borderId="0" xfId="2" applyNumberFormat="1" applyFont="1" applyAlignment="1">
      <alignment horizontal="center" textRotation="90" wrapText="1"/>
    </xf>
    <xf numFmtId="167" fontId="3" fillId="0" borderId="0" xfId="2" applyNumberFormat="1" applyFont="1" applyFill="1" applyAlignment="1">
      <alignment horizontal="center" textRotation="90" wrapText="1"/>
    </xf>
    <xf numFmtId="167" fontId="0" fillId="0" borderId="0" xfId="0" applyNumberFormat="1"/>
    <xf numFmtId="167" fontId="0" fillId="0" borderId="0" xfId="0" applyNumberFormat="1" applyFill="1"/>
    <xf numFmtId="167" fontId="0" fillId="13" borderId="0" xfId="0" applyNumberFormat="1" applyFill="1"/>
    <xf numFmtId="167" fontId="8" fillId="14" borderId="0" xfId="0" applyNumberFormat="1" applyFont="1" applyFill="1" applyAlignment="1">
      <alignment horizontal="center"/>
    </xf>
    <xf numFmtId="167" fontId="3" fillId="14" borderId="0" xfId="2" applyNumberFormat="1" applyFont="1" applyFill="1" applyAlignment="1">
      <alignment horizontal="center" textRotation="90" wrapText="1"/>
    </xf>
    <xf numFmtId="167" fontId="0" fillId="14" borderId="0" xfId="0" applyNumberFormat="1" applyFill="1"/>
    <xf numFmtId="9" fontId="4" fillId="0" borderId="12" xfId="2" applyFont="1" applyBorder="1" applyAlignment="1">
      <alignment horizontal="center"/>
    </xf>
    <xf numFmtId="9" fontId="4" fillId="0" borderId="13" xfId="2" applyFont="1" applyBorder="1" applyAlignment="1">
      <alignment horizontal="center"/>
    </xf>
    <xf numFmtId="9" fontId="4" fillId="2" borderId="13" xfId="2" applyFont="1" applyFill="1" applyBorder="1" applyAlignment="1">
      <alignment horizontal="center"/>
    </xf>
    <xf numFmtId="9" fontId="4" fillId="0" borderId="13" xfId="2" applyFont="1" applyFill="1" applyBorder="1" applyAlignment="1">
      <alignment horizontal="center"/>
    </xf>
    <xf numFmtId="9" fontId="4" fillId="5" borderId="13" xfId="2" applyFont="1" applyFill="1" applyBorder="1" applyAlignment="1">
      <alignment horizontal="center"/>
    </xf>
    <xf numFmtId="9" fontId="4" fillId="7" borderId="13" xfId="2" applyFont="1" applyFill="1" applyBorder="1" applyAlignment="1">
      <alignment horizontal="center"/>
    </xf>
    <xf numFmtId="9" fontId="4" fillId="0" borderId="14" xfId="2" applyFont="1" applyBorder="1" applyAlignment="1">
      <alignment horizontal="center"/>
    </xf>
    <xf numFmtId="9" fontId="2" fillId="6" borderId="8" xfId="2" applyNumberFormat="1" applyFont="1" applyFill="1" applyBorder="1" applyAlignment="1">
      <alignment horizontal="center" vertical="center"/>
    </xf>
    <xf numFmtId="9" fontId="2" fillId="6" borderId="10" xfId="2" applyNumberFormat="1" applyFont="1" applyFill="1" applyBorder="1" applyAlignment="1">
      <alignment horizontal="center" vertical="center"/>
    </xf>
    <xf numFmtId="9" fontId="2" fillId="6" borderId="9" xfId="2" applyNumberFormat="1" applyFont="1" applyFill="1" applyBorder="1" applyAlignment="1">
      <alignment horizontal="center" vertical="center"/>
    </xf>
    <xf numFmtId="9" fontId="2" fillId="15" borderId="8" xfId="2" applyNumberFormat="1" applyFont="1" applyFill="1" applyBorder="1" applyAlignment="1">
      <alignment horizontal="center" vertical="center"/>
    </xf>
    <xf numFmtId="9" fontId="2" fillId="15" borderId="10" xfId="2" applyNumberFormat="1" applyFont="1" applyFill="1" applyBorder="1" applyAlignment="1">
      <alignment horizontal="center" vertical="center"/>
    </xf>
    <xf numFmtId="9" fontId="2" fillId="15" borderId="9" xfId="2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166" fontId="3" fillId="0" borderId="31" xfId="1" applyNumberFormat="1" applyFont="1" applyBorder="1" applyAlignment="1">
      <alignment horizontal="center" vertical="center"/>
    </xf>
    <xf numFmtId="166" fontId="3" fillId="0" borderId="31" xfId="1" applyNumberFormat="1" applyFont="1" applyBorder="1" applyAlignment="1">
      <alignment vertical="center"/>
    </xf>
    <xf numFmtId="166" fontId="3" fillId="0" borderId="34" xfId="1" applyNumberFormat="1" applyFont="1" applyBorder="1" applyAlignment="1">
      <alignment horizontal="center" vertical="center"/>
    </xf>
    <xf numFmtId="9" fontId="2" fillId="6" borderId="7" xfId="2" applyNumberFormat="1" applyFont="1" applyFill="1" applyBorder="1" applyAlignment="1">
      <alignment horizontal="center" vertical="center"/>
    </xf>
    <xf numFmtId="9" fontId="2" fillId="0" borderId="7" xfId="2" applyNumberFormat="1" applyFont="1" applyBorder="1" applyAlignment="1">
      <alignment horizontal="center" vertical="center"/>
    </xf>
    <xf numFmtId="9" fontId="2" fillId="2" borderId="7" xfId="2" applyNumberFormat="1" applyFont="1" applyFill="1" applyBorder="1" applyAlignment="1">
      <alignment horizontal="center" vertical="center"/>
    </xf>
    <xf numFmtId="9" fontId="2" fillId="15" borderId="20" xfId="2" applyNumberFormat="1" applyFont="1" applyFill="1" applyBorder="1" applyAlignment="1">
      <alignment horizontal="center" vertical="center"/>
    </xf>
    <xf numFmtId="9" fontId="2" fillId="6" borderId="20" xfId="2" applyNumberFormat="1" applyFont="1" applyFill="1" applyBorder="1" applyAlignment="1">
      <alignment horizontal="center" vertical="center"/>
    </xf>
    <xf numFmtId="9" fontId="2" fillId="9" borderId="7" xfId="2" applyNumberFormat="1" applyFont="1" applyFill="1" applyBorder="1" applyAlignment="1">
      <alignment horizontal="center" vertical="center"/>
    </xf>
    <xf numFmtId="9" fontId="2" fillId="10" borderId="7" xfId="2" applyNumberFormat="1" applyFont="1" applyFill="1" applyBorder="1" applyAlignment="1">
      <alignment horizontal="center" vertical="center"/>
    </xf>
    <xf numFmtId="9" fontId="2" fillId="0" borderId="32" xfId="2" quotePrefix="1" applyNumberFormat="1" applyFont="1" applyBorder="1" applyAlignment="1">
      <alignment horizontal="center" vertical="center"/>
    </xf>
    <xf numFmtId="9" fontId="2" fillId="0" borderId="46" xfId="2" applyNumberFormat="1" applyFont="1" applyBorder="1" applyAlignment="1">
      <alignment horizontal="center" vertical="center"/>
    </xf>
    <xf numFmtId="9" fontId="2" fillId="0" borderId="47" xfId="2" applyNumberFormat="1" applyFont="1" applyBorder="1" applyAlignment="1">
      <alignment horizontal="center" vertical="center"/>
    </xf>
    <xf numFmtId="9" fontId="2" fillId="0" borderId="48" xfId="2" applyNumberFormat="1" applyFont="1" applyBorder="1" applyAlignment="1">
      <alignment horizontal="center" vertical="center"/>
    </xf>
    <xf numFmtId="9" fontId="2" fillId="0" borderId="49" xfId="2" applyNumberFormat="1" applyFont="1" applyBorder="1" applyAlignment="1">
      <alignment horizontal="center" vertical="center"/>
    </xf>
    <xf numFmtId="9" fontId="2" fillId="0" borderId="45" xfId="2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9" fontId="2" fillId="0" borderId="54" xfId="2" applyNumberFormat="1" applyFont="1" applyBorder="1" applyAlignment="1">
      <alignment horizontal="center" vertical="center"/>
    </xf>
    <xf numFmtId="9" fontId="2" fillId="0" borderId="55" xfId="2" applyNumberFormat="1" applyFont="1" applyBorder="1" applyAlignment="1">
      <alignment horizontal="center" vertical="center"/>
    </xf>
    <xf numFmtId="9" fontId="2" fillId="0" borderId="56" xfId="2" applyNumberFormat="1" applyFont="1" applyBorder="1" applyAlignment="1">
      <alignment horizontal="center" vertical="center"/>
    </xf>
    <xf numFmtId="9" fontId="2" fillId="0" borderId="57" xfId="2" applyNumberFormat="1" applyFont="1" applyBorder="1" applyAlignment="1">
      <alignment horizontal="center" vertical="center"/>
    </xf>
    <xf numFmtId="9" fontId="2" fillId="0" borderId="53" xfId="2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9" fontId="2" fillId="0" borderId="55" xfId="2" quotePrefix="1" applyNumberFormat="1" applyFont="1" applyBorder="1" applyAlignment="1">
      <alignment horizontal="center" vertical="center"/>
    </xf>
    <xf numFmtId="9" fontId="2" fillId="0" borderId="53" xfId="2" quotePrefix="1" applyNumberFormat="1" applyFont="1" applyBorder="1" applyAlignment="1">
      <alignment horizontal="center" vertical="center"/>
    </xf>
    <xf numFmtId="9" fontId="2" fillId="0" borderId="59" xfId="2" quotePrefix="1" applyNumberFormat="1" applyFont="1" applyBorder="1" applyAlignment="1">
      <alignment horizontal="center" vertical="center"/>
    </xf>
    <xf numFmtId="9" fontId="2" fillId="6" borderId="57" xfId="2" applyNumberFormat="1" applyFont="1" applyFill="1" applyBorder="1" applyAlignment="1">
      <alignment horizontal="center" vertical="center"/>
    </xf>
    <xf numFmtId="9" fontId="2" fillId="6" borderId="55" xfId="2" applyNumberFormat="1" applyFont="1" applyFill="1" applyBorder="1" applyAlignment="1">
      <alignment horizontal="center" vertical="center"/>
    </xf>
    <xf numFmtId="9" fontId="2" fillId="6" borderId="53" xfId="2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3" fillId="0" borderId="52" xfId="0" applyFont="1" applyBorder="1" applyAlignment="1">
      <alignment vertical="center" wrapText="1"/>
    </xf>
    <xf numFmtId="9" fontId="2" fillId="2" borderId="54" xfId="2" applyNumberFormat="1" applyFont="1" applyFill="1" applyBorder="1" applyAlignment="1">
      <alignment horizontal="center" vertical="center"/>
    </xf>
    <xf numFmtId="9" fontId="2" fillId="2" borderId="55" xfId="2" applyNumberFormat="1" applyFont="1" applyFill="1" applyBorder="1" applyAlignment="1">
      <alignment horizontal="center" vertical="center"/>
    </xf>
    <xf numFmtId="9" fontId="2" fillId="2" borderId="56" xfId="2" applyNumberFormat="1" applyFont="1" applyFill="1" applyBorder="1" applyAlignment="1">
      <alignment horizontal="center" vertical="center"/>
    </xf>
    <xf numFmtId="9" fontId="2" fillId="0" borderId="47" xfId="2" applyNumberFormat="1" applyFont="1" applyFill="1" applyBorder="1" applyAlignment="1">
      <alignment horizontal="center" vertical="center"/>
    </xf>
    <xf numFmtId="9" fontId="2" fillId="0" borderId="48" xfId="2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9" fontId="2" fillId="2" borderId="53" xfId="2" applyNumberFormat="1" applyFont="1" applyFill="1" applyBorder="1" applyAlignment="1">
      <alignment horizontal="center" vertical="center"/>
    </xf>
    <xf numFmtId="9" fontId="2" fillId="0" borderId="55" xfId="2" applyNumberFormat="1" applyFont="1" applyFill="1" applyBorder="1" applyAlignment="1">
      <alignment horizontal="center" vertical="center"/>
    </xf>
    <xf numFmtId="9" fontId="2" fillId="0" borderId="56" xfId="2" applyNumberFormat="1" applyFont="1" applyFill="1" applyBorder="1" applyAlignment="1">
      <alignment horizontal="center" vertical="center"/>
    </xf>
    <xf numFmtId="9" fontId="3" fillId="4" borderId="60" xfId="0" quotePrefix="1" applyNumberFormat="1" applyFont="1" applyFill="1" applyBorder="1" applyAlignment="1">
      <alignment horizontal="center" vertical="center"/>
    </xf>
    <xf numFmtId="9" fontId="3" fillId="4" borderId="21" xfId="0" quotePrefix="1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9" fontId="2" fillId="0" borderId="47" xfId="0" applyNumberFormat="1" applyFont="1" applyBorder="1" applyAlignment="1">
      <alignment horizontal="center" vertical="center"/>
    </xf>
    <xf numFmtId="9" fontId="2" fillId="0" borderId="61" xfId="0" applyNumberFormat="1" applyFont="1" applyBorder="1" applyAlignment="1">
      <alignment horizontal="center" vertical="center"/>
    </xf>
    <xf numFmtId="9" fontId="2" fillId="2" borderId="62" xfId="0" applyNumberFormat="1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9" fontId="3" fillId="4" borderId="22" xfId="0" quotePrefix="1" applyNumberFormat="1" applyFont="1" applyFill="1" applyBorder="1" applyAlignment="1">
      <alignment horizontal="center" vertical="center"/>
    </xf>
    <xf numFmtId="9" fontId="2" fillId="2" borderId="57" xfId="2" applyNumberFormat="1" applyFont="1" applyFill="1" applyBorder="1" applyAlignment="1">
      <alignment horizontal="center" vertical="center"/>
    </xf>
    <xf numFmtId="9" fontId="2" fillId="0" borderId="49" xfId="2" applyNumberFormat="1" applyFont="1" applyFill="1" applyBorder="1" applyAlignment="1">
      <alignment horizontal="center" vertical="center"/>
    </xf>
    <xf numFmtId="9" fontId="2" fillId="9" borderId="1" xfId="2" applyNumberFormat="1" applyFont="1" applyFill="1" applyBorder="1" applyAlignment="1">
      <alignment horizontal="center" vertical="center"/>
    </xf>
    <xf numFmtId="9" fontId="2" fillId="10" borderId="1" xfId="2" applyNumberFormat="1" applyFont="1" applyFill="1" applyBorder="1" applyAlignment="1">
      <alignment horizontal="center" vertical="center"/>
    </xf>
    <xf numFmtId="9" fontId="2" fillId="0" borderId="57" xfId="2" applyNumberFormat="1" applyFont="1" applyFill="1" applyBorder="1" applyAlignment="1">
      <alignment horizontal="center" vertical="center"/>
    </xf>
    <xf numFmtId="9" fontId="2" fillId="0" borderId="57" xfId="2" quotePrefix="1" applyNumberFormat="1" applyFont="1" applyBorder="1" applyAlignment="1">
      <alignment horizontal="center" vertical="center"/>
    </xf>
    <xf numFmtId="166" fontId="3" fillId="0" borderId="35" xfId="1" applyNumberFormat="1" applyFont="1" applyBorder="1" applyAlignment="1">
      <alignment horizontal="center" vertical="center"/>
    </xf>
    <xf numFmtId="9" fontId="2" fillId="0" borderId="49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3" fillId="0" borderId="29" xfId="0" applyNumberFormat="1" applyFont="1" applyBorder="1" applyAlignment="1">
      <alignment horizontal="center" vertical="center" wrapText="1"/>
    </xf>
    <xf numFmtId="168" fontId="3" fillId="0" borderId="30" xfId="0" applyNumberFormat="1" applyFont="1" applyBorder="1" applyAlignment="1">
      <alignment horizontal="center" vertical="center" wrapText="1"/>
    </xf>
    <xf numFmtId="168" fontId="2" fillId="0" borderId="36" xfId="0" applyNumberFormat="1" applyFont="1" applyBorder="1" applyAlignment="1">
      <alignment horizontal="center" vertical="center"/>
    </xf>
    <xf numFmtId="168" fontId="2" fillId="0" borderId="37" xfId="0" applyNumberFormat="1" applyFont="1" applyBorder="1" applyAlignment="1">
      <alignment horizontal="center" vertical="center"/>
    </xf>
    <xf numFmtId="168" fontId="2" fillId="0" borderId="38" xfId="0" applyNumberFormat="1" applyFont="1" applyBorder="1" applyAlignment="1">
      <alignment horizontal="center" vertical="center"/>
    </xf>
    <xf numFmtId="168" fontId="2" fillId="0" borderId="39" xfId="0" applyNumberFormat="1" applyFont="1" applyBorder="1" applyAlignment="1">
      <alignment horizontal="center" vertical="center"/>
    </xf>
    <xf numFmtId="168" fontId="2" fillId="0" borderId="40" xfId="0" applyNumberFormat="1" applyFont="1" applyBorder="1" applyAlignment="1">
      <alignment horizontal="center" vertical="center"/>
    </xf>
    <xf numFmtId="168" fontId="2" fillId="0" borderId="41" xfId="0" applyNumberFormat="1" applyFont="1" applyBorder="1" applyAlignment="1">
      <alignment horizontal="center" vertical="center"/>
    </xf>
    <xf numFmtId="168" fontId="2" fillId="0" borderId="70" xfId="0" applyNumberFormat="1" applyFont="1" applyBorder="1" applyAlignment="1">
      <alignment horizontal="center" vertical="center"/>
    </xf>
    <xf numFmtId="168" fontId="2" fillId="0" borderId="71" xfId="0" applyNumberFormat="1" applyFont="1" applyBorder="1" applyAlignment="1">
      <alignment horizontal="center" vertical="center"/>
    </xf>
    <xf numFmtId="168" fontId="2" fillId="0" borderId="72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9" fontId="14" fillId="6" borderId="2" xfId="2" applyNumberFormat="1" applyFont="1" applyFill="1" applyBorder="1" applyAlignment="1">
      <alignment horizontal="center" vertical="center"/>
    </xf>
    <xf numFmtId="9" fontId="14" fillId="6" borderId="3" xfId="2" applyNumberFormat="1" applyFont="1" applyFill="1" applyBorder="1" applyAlignment="1">
      <alignment horizontal="center" vertical="center"/>
    </xf>
    <xf numFmtId="9" fontId="14" fillId="6" borderId="4" xfId="2" applyNumberFormat="1" applyFont="1" applyFill="1" applyBorder="1" applyAlignment="1">
      <alignment horizontal="center" vertical="center"/>
    </xf>
    <xf numFmtId="9" fontId="14" fillId="6" borderId="62" xfId="2" applyNumberFormat="1" applyFont="1" applyFill="1" applyBorder="1" applyAlignment="1">
      <alignment horizontal="center" vertical="center"/>
    </xf>
    <xf numFmtId="9" fontId="14" fillId="2" borderId="54" xfId="2" applyNumberFormat="1" applyFont="1" applyFill="1" applyBorder="1" applyAlignment="1">
      <alignment horizontal="center" vertical="center"/>
    </xf>
    <xf numFmtId="9" fontId="14" fillId="2" borderId="55" xfId="2" applyNumberFormat="1" applyFont="1" applyFill="1" applyBorder="1" applyAlignment="1">
      <alignment horizontal="center" vertical="center"/>
    </xf>
    <xf numFmtId="9" fontId="14" fillId="2" borderId="56" xfId="2" applyNumberFormat="1" applyFont="1" applyFill="1" applyBorder="1" applyAlignment="1">
      <alignment horizontal="center" vertical="center"/>
    </xf>
    <xf numFmtId="9" fontId="14" fillId="2" borderId="63" xfId="2" applyNumberFormat="1" applyFont="1" applyFill="1" applyBorder="1" applyAlignment="1">
      <alignment horizontal="center" vertical="center"/>
    </xf>
    <xf numFmtId="9" fontId="14" fillId="0" borderId="46" xfId="2" applyNumberFormat="1" applyFont="1" applyFill="1" applyBorder="1" applyAlignment="1">
      <alignment horizontal="center" vertical="center"/>
    </xf>
    <xf numFmtId="9" fontId="14" fillId="0" borderId="47" xfId="2" applyNumberFormat="1" applyFont="1" applyFill="1" applyBorder="1" applyAlignment="1">
      <alignment horizontal="center" vertical="center"/>
    </xf>
    <xf numFmtId="9" fontId="14" fillId="0" borderId="48" xfId="2" applyNumberFormat="1" applyFont="1" applyFill="1" applyBorder="1" applyAlignment="1">
      <alignment horizontal="center" vertical="center"/>
    </xf>
    <xf numFmtId="9" fontId="14" fillId="0" borderId="46" xfId="2" applyNumberFormat="1" applyFont="1" applyBorder="1" applyAlignment="1">
      <alignment horizontal="center" vertical="center"/>
    </xf>
    <xf numFmtId="9" fontId="14" fillId="0" borderId="47" xfId="2" applyNumberFormat="1" applyFont="1" applyBorder="1" applyAlignment="1">
      <alignment horizontal="center" vertical="center"/>
    </xf>
    <xf numFmtId="9" fontId="14" fillId="0" borderId="61" xfId="2" applyNumberFormat="1" applyFont="1" applyBorder="1" applyAlignment="1">
      <alignment horizontal="center" vertical="center"/>
    </xf>
    <xf numFmtId="9" fontId="14" fillId="9" borderId="2" xfId="2" applyNumberFormat="1" applyFont="1" applyFill="1" applyBorder="1" applyAlignment="1">
      <alignment horizontal="center" vertical="center"/>
    </xf>
    <xf numFmtId="9" fontId="14" fillId="9" borderId="3" xfId="2" applyNumberFormat="1" applyFont="1" applyFill="1" applyBorder="1" applyAlignment="1">
      <alignment horizontal="center" vertical="center"/>
    </xf>
    <xf numFmtId="9" fontId="14" fillId="9" borderId="4" xfId="2" applyNumberFormat="1" applyFont="1" applyFill="1" applyBorder="1" applyAlignment="1">
      <alignment horizontal="center" vertical="center"/>
    </xf>
    <xf numFmtId="9" fontId="14" fillId="9" borderId="62" xfId="2" applyNumberFormat="1" applyFont="1" applyFill="1" applyBorder="1" applyAlignment="1">
      <alignment horizontal="center" vertical="center"/>
    </xf>
    <xf numFmtId="9" fontId="14" fillId="10" borderId="2" xfId="2" applyNumberFormat="1" applyFont="1" applyFill="1" applyBorder="1" applyAlignment="1">
      <alignment horizontal="center" vertical="center"/>
    </xf>
    <xf numFmtId="9" fontId="14" fillId="10" borderId="3" xfId="2" applyNumberFormat="1" applyFont="1" applyFill="1" applyBorder="1" applyAlignment="1">
      <alignment horizontal="center" vertical="center"/>
    </xf>
    <xf numFmtId="9" fontId="14" fillId="10" borderId="4" xfId="2" applyNumberFormat="1" applyFont="1" applyFill="1" applyBorder="1" applyAlignment="1">
      <alignment horizontal="center" vertical="center"/>
    </xf>
    <xf numFmtId="9" fontId="14" fillId="10" borderId="62" xfId="2" applyNumberFormat="1" applyFont="1" applyFill="1" applyBorder="1" applyAlignment="1">
      <alignment horizontal="center" vertical="center"/>
    </xf>
    <xf numFmtId="9" fontId="14" fillId="2" borderId="2" xfId="2" applyNumberFormat="1" applyFont="1" applyFill="1" applyBorder="1" applyAlignment="1">
      <alignment horizontal="center" vertical="center"/>
    </xf>
    <xf numFmtId="9" fontId="14" fillId="2" borderId="3" xfId="2" applyNumberFormat="1" applyFont="1" applyFill="1" applyBorder="1" applyAlignment="1">
      <alignment horizontal="center" vertical="center"/>
    </xf>
    <xf numFmtId="9" fontId="14" fillId="2" borderId="4" xfId="2" applyNumberFormat="1" applyFont="1" applyFill="1" applyBorder="1" applyAlignment="1">
      <alignment horizontal="center" vertical="center"/>
    </xf>
    <xf numFmtId="9" fontId="14" fillId="2" borderId="62" xfId="2" applyNumberFormat="1" applyFont="1" applyFill="1" applyBorder="1" applyAlignment="1">
      <alignment horizontal="center" vertical="center"/>
    </xf>
    <xf numFmtId="9" fontId="14" fillId="0" borderId="54" xfId="2" applyNumberFormat="1" applyFont="1" applyFill="1" applyBorder="1" applyAlignment="1">
      <alignment horizontal="center" vertical="center"/>
    </xf>
    <xf numFmtId="9" fontId="14" fillId="0" borderId="55" xfId="2" applyNumberFormat="1" applyFont="1" applyFill="1" applyBorder="1" applyAlignment="1">
      <alignment horizontal="center" vertical="center"/>
    </xf>
    <xf numFmtId="9" fontId="14" fillId="0" borderId="56" xfId="2" applyNumberFormat="1" applyFont="1" applyFill="1" applyBorder="1" applyAlignment="1">
      <alignment horizontal="center" vertical="center"/>
    </xf>
    <xf numFmtId="9" fontId="14" fillId="0" borderId="54" xfId="2" applyNumberFormat="1" applyFont="1" applyBorder="1" applyAlignment="1">
      <alignment horizontal="center" vertical="center"/>
    </xf>
    <xf numFmtId="9" fontId="14" fillId="0" borderId="55" xfId="2" applyNumberFormat="1" applyFont="1" applyBorder="1" applyAlignment="1">
      <alignment horizontal="center" vertical="center"/>
    </xf>
    <xf numFmtId="9" fontId="14" fillId="0" borderId="63" xfId="2" applyNumberFormat="1" applyFont="1" applyBorder="1" applyAlignment="1">
      <alignment horizontal="center" vertical="center"/>
    </xf>
    <xf numFmtId="9" fontId="14" fillId="0" borderId="48" xfId="2" applyNumberFormat="1" applyFont="1" applyBorder="1" applyAlignment="1">
      <alignment horizontal="center" vertical="center"/>
    </xf>
    <xf numFmtId="9" fontId="14" fillId="0" borderId="49" xfId="2" applyNumberFormat="1" applyFont="1" applyBorder="1" applyAlignment="1">
      <alignment horizontal="center" vertical="center"/>
    </xf>
    <xf numFmtId="9" fontId="14" fillId="0" borderId="2" xfId="2" quotePrefix="1" applyNumberFormat="1" applyFont="1" applyBorder="1" applyAlignment="1">
      <alignment horizontal="center" vertical="center"/>
    </xf>
    <xf numFmtId="9" fontId="14" fillId="0" borderId="3" xfId="2" quotePrefix="1" applyNumberFormat="1" applyFont="1" applyBorder="1" applyAlignment="1">
      <alignment horizontal="center" vertical="center"/>
    </xf>
    <xf numFmtId="9" fontId="14" fillId="0" borderId="7" xfId="2" quotePrefix="1" applyNumberFormat="1" applyFont="1" applyBorder="1" applyAlignment="1">
      <alignment horizontal="center" vertical="center"/>
    </xf>
    <xf numFmtId="9" fontId="14" fillId="0" borderId="3" xfId="2" applyNumberFormat="1" applyFont="1" applyBorder="1" applyAlignment="1">
      <alignment horizontal="center" vertical="center"/>
    </xf>
    <xf numFmtId="9" fontId="14" fillId="0" borderId="65" xfId="2" quotePrefix="1" applyNumberFormat="1" applyFont="1" applyBorder="1" applyAlignment="1">
      <alignment horizontal="center" vertical="center"/>
    </xf>
    <xf numFmtId="9" fontId="14" fillId="0" borderId="54" xfId="2" quotePrefix="1" applyNumberFormat="1" applyFont="1" applyBorder="1" applyAlignment="1">
      <alignment horizontal="center" vertical="center"/>
    </xf>
    <xf numFmtId="9" fontId="14" fillId="0" borderId="55" xfId="2" quotePrefix="1" applyNumberFormat="1" applyFont="1" applyBorder="1" applyAlignment="1">
      <alignment horizontal="center" vertical="center"/>
    </xf>
    <xf numFmtId="9" fontId="14" fillId="0" borderId="53" xfId="2" quotePrefix="1" applyNumberFormat="1" applyFont="1" applyBorder="1" applyAlignment="1">
      <alignment horizontal="center" vertical="center"/>
    </xf>
    <xf numFmtId="9" fontId="14" fillId="0" borderId="67" xfId="2" quotePrefix="1" applyNumberFormat="1" applyFont="1" applyBorder="1" applyAlignment="1">
      <alignment horizontal="center" vertical="center"/>
    </xf>
    <xf numFmtId="9" fontId="14" fillId="0" borderId="11" xfId="2" quotePrefix="1" applyNumberFormat="1" applyFont="1" applyBorder="1" applyAlignment="1">
      <alignment horizontal="center" vertical="center"/>
    </xf>
    <xf numFmtId="9" fontId="14" fillId="0" borderId="59" xfId="2" quotePrefix="1" applyNumberFormat="1" applyFont="1" applyBorder="1" applyAlignment="1">
      <alignment horizontal="center" vertical="center"/>
    </xf>
    <xf numFmtId="9" fontId="14" fillId="6" borderId="57" xfId="2" applyNumberFormat="1" applyFont="1" applyFill="1" applyBorder="1" applyAlignment="1">
      <alignment horizontal="center" vertical="center"/>
    </xf>
    <xf numFmtId="9" fontId="14" fillId="6" borderId="55" xfId="2" applyNumberFormat="1" applyFont="1" applyFill="1" applyBorder="1" applyAlignment="1">
      <alignment horizontal="center" vertical="center"/>
    </xf>
    <xf numFmtId="9" fontId="14" fillId="6" borderId="63" xfId="2" applyNumberFormat="1" applyFont="1" applyFill="1" applyBorder="1" applyAlignment="1">
      <alignment horizontal="center" vertical="center"/>
    </xf>
    <xf numFmtId="9" fontId="14" fillId="2" borderId="1" xfId="2" applyNumberFormat="1" applyFont="1" applyFill="1" applyBorder="1" applyAlignment="1">
      <alignment horizontal="center" vertical="center"/>
    </xf>
    <xf numFmtId="9" fontId="14" fillId="6" borderId="1" xfId="2" applyNumberFormat="1" applyFont="1" applyFill="1" applyBorder="1" applyAlignment="1">
      <alignment horizontal="center" vertical="center"/>
    </xf>
    <xf numFmtId="9" fontId="14" fillId="0" borderId="56" xfId="2" applyNumberFormat="1" applyFont="1" applyBorder="1" applyAlignment="1">
      <alignment horizontal="center" vertical="center"/>
    </xf>
    <xf numFmtId="9" fontId="14" fillId="0" borderId="57" xfId="2" applyNumberFormat="1" applyFont="1" applyBorder="1" applyAlignment="1">
      <alignment horizontal="center" vertical="center"/>
    </xf>
    <xf numFmtId="9" fontId="14" fillId="15" borderId="26" xfId="2" applyNumberFormat="1" applyFont="1" applyFill="1" applyBorder="1" applyAlignment="1">
      <alignment horizontal="center" vertical="center"/>
    </xf>
    <xf numFmtId="9" fontId="14" fillId="15" borderId="8" xfId="2" applyNumberFormat="1" applyFont="1" applyFill="1" applyBorder="1" applyAlignment="1">
      <alignment horizontal="center" vertical="center"/>
    </xf>
    <xf numFmtId="9" fontId="14" fillId="15" borderId="10" xfId="2" applyNumberFormat="1" applyFont="1" applyFill="1" applyBorder="1" applyAlignment="1">
      <alignment horizontal="center" vertical="center"/>
    </xf>
    <xf numFmtId="9" fontId="14" fillId="15" borderId="9" xfId="2" applyNumberFormat="1" applyFont="1" applyFill="1" applyBorder="1" applyAlignment="1">
      <alignment horizontal="center" vertical="center"/>
    </xf>
    <xf numFmtId="9" fontId="14" fillId="15" borderId="66" xfId="2" applyNumberFormat="1" applyFont="1" applyFill="1" applyBorder="1" applyAlignment="1">
      <alignment horizontal="center" vertical="center"/>
    </xf>
    <xf numFmtId="9" fontId="14" fillId="6" borderId="26" xfId="2" applyNumberFormat="1" applyFont="1" applyFill="1" applyBorder="1" applyAlignment="1">
      <alignment horizontal="center" vertical="center"/>
    </xf>
    <xf numFmtId="9" fontId="14" fillId="6" borderId="8" xfId="2" applyNumberFormat="1" applyFont="1" applyFill="1" applyBorder="1" applyAlignment="1">
      <alignment horizontal="center" vertical="center"/>
    </xf>
    <xf numFmtId="9" fontId="14" fillId="6" borderId="10" xfId="2" applyNumberFormat="1" applyFont="1" applyFill="1" applyBorder="1" applyAlignment="1">
      <alignment horizontal="center" vertical="center"/>
    </xf>
    <xf numFmtId="9" fontId="14" fillId="6" borderId="9" xfId="2" applyNumberFormat="1" applyFont="1" applyFill="1" applyBorder="1" applyAlignment="1">
      <alignment horizontal="center" vertical="center"/>
    </xf>
    <xf numFmtId="9" fontId="14" fillId="6" borderId="66" xfId="2" applyNumberFormat="1" applyFont="1" applyFill="1" applyBorder="1" applyAlignment="1">
      <alignment horizontal="center" vertical="center"/>
    </xf>
    <xf numFmtId="166" fontId="13" fillId="0" borderId="27" xfId="1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2" xfId="0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5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4" fillId="0" borderId="52" xfId="0" applyFont="1" applyBorder="1" applyAlignment="1">
      <alignment vertical="center" wrapText="1"/>
    </xf>
    <xf numFmtId="168" fontId="13" fillId="0" borderId="29" xfId="0" applyNumberFormat="1" applyFont="1" applyBorder="1" applyAlignment="1">
      <alignment horizontal="center" vertical="center" wrapText="1"/>
    </xf>
    <xf numFmtId="168" fontId="13" fillId="0" borderId="30" xfId="0" applyNumberFormat="1" applyFont="1" applyBorder="1" applyAlignment="1">
      <alignment horizontal="center" vertical="center" wrapText="1"/>
    </xf>
    <xf numFmtId="9" fontId="14" fillId="2" borderId="69" xfId="0" applyNumberFormat="1" applyFont="1" applyFill="1" applyBorder="1" applyAlignment="1">
      <alignment horizontal="center" vertical="center"/>
    </xf>
    <xf numFmtId="9" fontId="14" fillId="2" borderId="76" xfId="0" applyNumberFormat="1" applyFont="1" applyFill="1" applyBorder="1" applyAlignment="1">
      <alignment horizontal="center" vertical="center"/>
    </xf>
    <xf numFmtId="9" fontId="14" fillId="2" borderId="77" xfId="0" applyNumberFormat="1" applyFont="1" applyFill="1" applyBorder="1" applyAlignment="1">
      <alignment horizontal="center" vertical="center"/>
    </xf>
    <xf numFmtId="9" fontId="14" fillId="2" borderId="78" xfId="0" applyNumberFormat="1" applyFont="1" applyFill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75" xfId="0" applyNumberFormat="1" applyFont="1" applyBorder="1" applyAlignment="1">
      <alignment horizontal="center" vertical="center"/>
    </xf>
    <xf numFmtId="9" fontId="14" fillId="4" borderId="60" xfId="0" quotePrefix="1" applyNumberFormat="1" applyFont="1" applyFill="1" applyBorder="1" applyAlignment="1">
      <alignment horizontal="center" vertical="center"/>
    </xf>
    <xf numFmtId="1" fontId="2" fillId="10" borderId="17" xfId="2" applyNumberFormat="1" applyFont="1" applyFill="1" applyBorder="1" applyAlignment="1">
      <alignment horizontal="center" vertical="center" textRotation="90"/>
    </xf>
    <xf numFmtId="1" fontId="2" fillId="10" borderId="18" xfId="2" applyNumberFormat="1" applyFont="1" applyFill="1" applyBorder="1" applyAlignment="1">
      <alignment horizontal="center" vertical="center" textRotation="90"/>
    </xf>
    <xf numFmtId="1" fontId="2" fillId="10" borderId="19" xfId="2" applyNumberFormat="1" applyFont="1" applyFill="1" applyBorder="1" applyAlignment="1">
      <alignment horizontal="center" vertical="center" textRotation="90"/>
    </xf>
    <xf numFmtId="1" fontId="2" fillId="0" borderId="17" xfId="2" applyNumberFormat="1" applyFont="1" applyBorder="1" applyAlignment="1">
      <alignment horizontal="center" vertical="center" textRotation="90"/>
    </xf>
    <xf numFmtId="1" fontId="2" fillId="0" borderId="18" xfId="2" applyNumberFormat="1" applyFont="1" applyBorder="1" applyAlignment="1">
      <alignment horizontal="center" vertical="center" textRotation="90"/>
    </xf>
    <xf numFmtId="1" fontId="2" fillId="0" borderId="19" xfId="2" applyNumberFormat="1" applyFont="1" applyBorder="1" applyAlignment="1">
      <alignment horizontal="center" vertical="center" textRotation="90"/>
    </xf>
    <xf numFmtId="1" fontId="2" fillId="2" borderId="17" xfId="2" applyNumberFormat="1" applyFont="1" applyFill="1" applyBorder="1" applyAlignment="1">
      <alignment horizontal="center" vertical="center" textRotation="90"/>
    </xf>
    <xf numFmtId="1" fontId="2" fillId="2" borderId="18" xfId="2" applyNumberFormat="1" applyFont="1" applyFill="1" applyBorder="1" applyAlignment="1">
      <alignment horizontal="center" vertical="center" textRotation="90"/>
    </xf>
    <xf numFmtId="1" fontId="2" fillId="2" borderId="19" xfId="2" applyNumberFormat="1" applyFont="1" applyFill="1" applyBorder="1" applyAlignment="1">
      <alignment horizontal="center" vertical="center" textRotation="90"/>
    </xf>
    <xf numFmtId="1" fontId="2" fillId="11" borderId="17" xfId="2" applyNumberFormat="1" applyFont="1" applyFill="1" applyBorder="1" applyAlignment="1">
      <alignment horizontal="center" vertical="center" textRotation="90"/>
    </xf>
    <xf numFmtId="1" fontId="2" fillId="11" borderId="18" xfId="2" applyNumberFormat="1" applyFont="1" applyFill="1" applyBorder="1" applyAlignment="1">
      <alignment horizontal="center" vertical="center" textRotation="90"/>
    </xf>
    <xf numFmtId="1" fontId="2" fillId="11" borderId="19" xfId="2" applyNumberFormat="1" applyFont="1" applyFill="1" applyBorder="1" applyAlignment="1">
      <alignment horizontal="center" vertical="center" textRotation="90"/>
    </xf>
    <xf numFmtId="1" fontId="2" fillId="3" borderId="18" xfId="2" applyNumberFormat="1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168" fontId="3" fillId="0" borderId="29" xfId="0" applyNumberFormat="1" applyFont="1" applyBorder="1" applyAlignment="1">
      <alignment horizontal="center" vertical="center" wrapText="1"/>
    </xf>
    <xf numFmtId="168" fontId="3" fillId="0" borderId="30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8" fontId="3" fillId="0" borderId="29" xfId="0" applyNumberFormat="1" applyFont="1" applyBorder="1" applyAlignment="1">
      <alignment horizontal="center" vertical="center"/>
    </xf>
    <xf numFmtId="168" fontId="3" fillId="0" borderId="3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center"/>
    </xf>
    <xf numFmtId="0" fontId="3" fillId="4" borderId="64" xfId="0" applyFont="1" applyFill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9" fontId="4" fillId="0" borderId="35" xfId="0" applyNumberFormat="1" applyFont="1" applyBorder="1" applyAlignment="1">
      <alignment horizontal="center" vertical="center"/>
    </xf>
    <xf numFmtId="9" fontId="4" fillId="0" borderId="31" xfId="0" applyNumberFormat="1" applyFont="1" applyBorder="1" applyAlignment="1">
      <alignment horizontal="center" vertical="center"/>
    </xf>
    <xf numFmtId="9" fontId="4" fillId="0" borderId="34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9" fontId="10" fillId="0" borderId="35" xfId="0" applyNumberFormat="1" applyFont="1" applyBorder="1" applyAlignment="1">
      <alignment horizontal="center" vertical="center" wrapText="1"/>
    </xf>
    <xf numFmtId="9" fontId="10" fillId="0" borderId="31" xfId="0" applyNumberFormat="1" applyFont="1" applyBorder="1" applyAlignment="1">
      <alignment horizontal="center" vertical="center"/>
    </xf>
    <xf numFmtId="9" fontId="10" fillId="0" borderId="34" xfId="0" applyNumberFormat="1" applyFon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textRotation="90" wrapText="1" shrinkToFi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58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/>
    </xf>
    <xf numFmtId="168" fontId="13" fillId="0" borderId="29" xfId="0" applyNumberFormat="1" applyFont="1" applyBorder="1" applyAlignment="1">
      <alignment horizontal="center" vertical="center" wrapText="1"/>
    </xf>
    <xf numFmtId="168" fontId="13" fillId="0" borderId="30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left" vertical="center"/>
    </xf>
    <xf numFmtId="9" fontId="3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5" fillId="0" borderId="50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/>
    </xf>
    <xf numFmtId="0" fontId="14" fillId="0" borderId="5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/>
    </xf>
  </cellXfs>
  <cellStyles count="22">
    <cellStyle name="Comma" xfId="1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Percent" xfId="2" builtinId="5"/>
    <cellStyle name="Percent 2" xfId="3"/>
  </cellStyles>
  <dxfs count="0"/>
  <tableStyles count="0" defaultTableStyle="TableStyleMedium9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60"/>
  <sheetViews>
    <sheetView workbookViewId="0">
      <selection activeCell="D29" sqref="D29"/>
    </sheetView>
  </sheetViews>
  <sheetFormatPr baseColWidth="10" defaultColWidth="9.1640625" defaultRowHeight="10" x14ac:dyDescent="0"/>
  <cols>
    <col min="1" max="1" width="9.5" style="15" bestFit="1" customWidth="1" collapsed="1"/>
    <col min="2" max="2" width="9.5" style="20" bestFit="1" customWidth="1" collapsed="1"/>
    <col min="3" max="3" width="6.5" style="56" bestFit="1" customWidth="1" collapsed="1"/>
    <col min="4" max="4" width="6.33203125" style="56" bestFit="1" customWidth="1" collapsed="1"/>
    <col min="5" max="5" width="6.6640625" style="56" bestFit="1" customWidth="1" collapsed="1"/>
    <col min="6" max="17" width="4.83203125" style="2" bestFit="1" customWidth="1" collapsed="1"/>
    <col min="18" max="22" width="4.5" style="2" customWidth="1" collapsed="1"/>
    <col min="23" max="23" width="9.5" style="15" bestFit="1" customWidth="1" collapsed="1"/>
    <col min="24" max="24" width="8" style="2" customWidth="1" collapsed="1"/>
    <col min="25" max="25" width="6.1640625" style="56" bestFit="1" customWidth="1" collapsed="1"/>
    <col min="26" max="26" width="5.1640625" style="2" customWidth="1" collapsed="1"/>
    <col min="27" max="27" width="6.1640625" style="56" bestFit="1" customWidth="1" collapsed="1"/>
    <col min="28" max="28" width="5.1640625" style="2" customWidth="1" collapsed="1"/>
    <col min="29" max="29" width="5.33203125" style="2" customWidth="1" collapsed="1"/>
    <col min="30" max="30" width="5" style="2" customWidth="1" collapsed="1"/>
    <col min="31" max="31" width="5.1640625" style="2" customWidth="1" collapsed="1"/>
    <col min="32" max="32" width="5.5" style="2" customWidth="1" collapsed="1"/>
    <col min="33" max="34" width="5.1640625" style="2" customWidth="1" collapsed="1"/>
    <col min="35" max="35" width="5" style="2" customWidth="1" collapsed="1"/>
    <col min="36" max="36" width="5.1640625" style="2" customWidth="1" collapsed="1"/>
    <col min="37" max="38" width="5.5" style="2" customWidth="1" collapsed="1"/>
    <col min="39" max="39" width="5.1640625" style="2" customWidth="1" collapsed="1"/>
    <col min="40" max="40" width="5.33203125" style="2" customWidth="1" collapsed="1"/>
    <col min="41" max="45" width="5.5" style="2" customWidth="1" collapsed="1"/>
    <col min="46" max="46" width="9.33203125" style="15" bestFit="1" customWidth="1" collapsed="1"/>
    <col min="47" max="47" width="9.33203125" style="2" bestFit="1" customWidth="1" collapsed="1"/>
    <col min="48" max="48" width="6" style="2" customWidth="1" collapsed="1"/>
    <col min="49" max="49" width="5.33203125" style="2" bestFit="1" customWidth="1" collapsed="1"/>
    <col min="50" max="50" width="5.5" style="2" bestFit="1" customWidth="1" collapsed="1"/>
    <col min="51" max="52" width="5.33203125" style="2" bestFit="1" customWidth="1" collapsed="1"/>
    <col min="53" max="53" width="4.83203125" style="2" bestFit="1" customWidth="1" collapsed="1"/>
    <col min="54" max="56" width="5.33203125" style="2" bestFit="1" customWidth="1" collapsed="1"/>
    <col min="57" max="60" width="4.83203125" style="2" bestFit="1" customWidth="1" collapsed="1"/>
    <col min="61" max="61" width="5.1640625" style="2" bestFit="1" customWidth="1" collapsed="1"/>
    <col min="62" max="66" width="5.1640625" style="2" customWidth="1" collapsed="1"/>
    <col min="67" max="67" width="3.5" style="2" customWidth="1" collapsed="1"/>
    <col min="68" max="68" width="5.33203125" style="2" bestFit="1" customWidth="1" collapsed="1"/>
    <col min="69" max="69" width="5" style="2" bestFit="1" customWidth="1" collapsed="1"/>
    <col min="70" max="70" width="5.6640625" style="2" bestFit="1" customWidth="1" collapsed="1"/>
    <col min="71" max="72" width="5.5" style="2" bestFit="1" customWidth="1" collapsed="1"/>
    <col min="73" max="73" width="4.83203125" style="2" bestFit="1" customWidth="1" collapsed="1"/>
    <col min="74" max="75" width="5.33203125" style="2" bestFit="1" customWidth="1" collapsed="1"/>
    <col min="76" max="76" width="5" style="2" bestFit="1" customWidth="1" collapsed="1"/>
    <col min="77" max="77" width="4.83203125" style="2" bestFit="1" customWidth="1" collapsed="1"/>
    <col min="78" max="78" width="5" style="2" bestFit="1" customWidth="1" collapsed="1"/>
    <col min="79" max="79" width="5.33203125" style="2" bestFit="1" customWidth="1" collapsed="1"/>
    <col min="80" max="80" width="4.83203125" style="2" bestFit="1" customWidth="1" collapsed="1"/>
    <col min="81" max="81" width="5.1640625" style="2" bestFit="1" customWidth="1" collapsed="1"/>
    <col min="82" max="82" width="5.6640625" style="2" bestFit="1" customWidth="1" collapsed="1"/>
    <col min="83" max="83" width="6.1640625" style="20" customWidth="1" collapsed="1"/>
    <col min="84" max="84" width="7.5" style="20" customWidth="1" collapsed="1"/>
    <col min="85" max="108" width="9.1640625" style="20" collapsed="1"/>
    <col min="109" max="16384" width="9.1640625" style="2" collapsed="1"/>
  </cols>
  <sheetData>
    <row r="1" spans="1:108">
      <c r="C1" s="57">
        <v>1</v>
      </c>
      <c r="D1" s="57">
        <v>2</v>
      </c>
      <c r="E1" s="57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/>
      <c r="U1" s="3"/>
      <c r="V1" s="3"/>
      <c r="X1" s="3"/>
      <c r="Y1" s="57">
        <v>1</v>
      </c>
      <c r="Z1" s="57">
        <v>2</v>
      </c>
      <c r="AA1" s="57">
        <v>3</v>
      </c>
      <c r="AB1" s="3">
        <v>4</v>
      </c>
      <c r="AC1" s="3">
        <v>5</v>
      </c>
      <c r="AD1" s="3">
        <v>6</v>
      </c>
      <c r="AE1" s="3">
        <v>7</v>
      </c>
      <c r="AF1" s="3">
        <v>8</v>
      </c>
      <c r="AG1" s="3">
        <v>9</v>
      </c>
      <c r="AH1" s="3">
        <v>10</v>
      </c>
      <c r="AI1" s="3">
        <v>11</v>
      </c>
      <c r="AJ1" s="3">
        <v>12</v>
      </c>
      <c r="AK1" s="3">
        <v>13</v>
      </c>
      <c r="AL1" s="3">
        <v>14</v>
      </c>
      <c r="AM1" s="3">
        <v>15</v>
      </c>
      <c r="AN1" s="3">
        <v>16</v>
      </c>
      <c r="AO1" s="3">
        <v>17</v>
      </c>
      <c r="AP1" s="3">
        <v>18</v>
      </c>
      <c r="AQ1" s="3"/>
      <c r="AR1" s="3"/>
      <c r="AS1" s="3"/>
      <c r="AV1" s="3">
        <v>2</v>
      </c>
      <c r="AW1" s="3">
        <v>3</v>
      </c>
      <c r="AX1" s="3">
        <v>4</v>
      </c>
      <c r="AY1" s="3">
        <v>5</v>
      </c>
      <c r="AZ1" s="3">
        <v>6</v>
      </c>
      <c r="BA1" s="3">
        <v>7</v>
      </c>
      <c r="BB1" s="3">
        <v>8</v>
      </c>
      <c r="BC1" s="3">
        <v>9</v>
      </c>
      <c r="BD1" s="3">
        <v>10</v>
      </c>
      <c r="BE1" s="3">
        <v>11</v>
      </c>
      <c r="BF1" s="3">
        <v>12</v>
      </c>
      <c r="BG1" s="3">
        <v>13</v>
      </c>
      <c r="BH1" s="3">
        <v>14</v>
      </c>
      <c r="BI1" s="3">
        <v>15</v>
      </c>
      <c r="BJ1" s="3">
        <v>16</v>
      </c>
      <c r="BK1" s="3">
        <v>17</v>
      </c>
      <c r="BL1" s="3"/>
      <c r="BM1" s="3"/>
      <c r="BN1" s="3"/>
      <c r="BO1" s="11"/>
      <c r="BP1" s="3">
        <v>2</v>
      </c>
      <c r="BQ1" s="3">
        <v>3</v>
      </c>
      <c r="BR1" s="3">
        <v>4</v>
      </c>
      <c r="BS1" s="3">
        <v>5</v>
      </c>
      <c r="BT1" s="3">
        <v>6</v>
      </c>
      <c r="BU1" s="3">
        <v>7</v>
      </c>
      <c r="BV1" s="3">
        <v>8</v>
      </c>
      <c r="BW1" s="3">
        <v>9</v>
      </c>
      <c r="BX1" s="3">
        <v>10</v>
      </c>
      <c r="BY1" s="3">
        <v>11</v>
      </c>
      <c r="BZ1" s="3">
        <v>12</v>
      </c>
      <c r="CA1" s="3">
        <v>13</v>
      </c>
      <c r="CB1" s="3">
        <v>14</v>
      </c>
      <c r="CC1" s="3">
        <v>15</v>
      </c>
      <c r="CD1" s="3">
        <v>16</v>
      </c>
      <c r="CE1" s="3">
        <v>17</v>
      </c>
      <c r="CF1" s="3">
        <v>18</v>
      </c>
    </row>
    <row r="2" spans="1:108" ht="12">
      <c r="C2" s="54"/>
      <c r="D2" s="54" t="s">
        <v>29</v>
      </c>
      <c r="E2" s="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3"/>
      <c r="Y2" s="54" t="s">
        <v>30</v>
      </c>
      <c r="Z2" s="3"/>
      <c r="AA2" s="5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/>
      <c r="AP2"/>
      <c r="AQ2"/>
      <c r="AR2"/>
      <c r="AS2"/>
      <c r="AV2" s="10" t="s">
        <v>29</v>
      </c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11"/>
      <c r="BP2" s="9" t="s">
        <v>30</v>
      </c>
      <c r="CF2"/>
    </row>
    <row r="3" spans="1:108" ht="59.25" customHeight="1">
      <c r="C3" s="55" t="s">
        <v>39</v>
      </c>
      <c r="D3" s="55" t="s">
        <v>40</v>
      </c>
      <c r="E3" s="55" t="s">
        <v>41</v>
      </c>
      <c r="F3" s="53" t="s">
        <v>42</v>
      </c>
      <c r="G3" s="53" t="s">
        <v>43</v>
      </c>
      <c r="H3" s="53" t="s">
        <v>44</v>
      </c>
      <c r="I3" s="53" t="s">
        <v>47</v>
      </c>
      <c r="J3" s="53" t="s">
        <v>45</v>
      </c>
      <c r="K3" s="53" t="s">
        <v>48</v>
      </c>
      <c r="L3" s="53" t="s">
        <v>49</v>
      </c>
      <c r="M3" s="53" t="s">
        <v>50</v>
      </c>
      <c r="N3" s="53" t="s">
        <v>51</v>
      </c>
      <c r="O3" s="53" t="s">
        <v>52</v>
      </c>
      <c r="P3" s="53" t="s">
        <v>53</v>
      </c>
      <c r="Q3" s="53" t="s">
        <v>46</v>
      </c>
      <c r="R3" s="53" t="s">
        <v>57</v>
      </c>
      <c r="S3" s="53" t="s">
        <v>58</v>
      </c>
      <c r="T3" s="53" t="s">
        <v>61</v>
      </c>
      <c r="U3" s="53" t="s">
        <v>62</v>
      </c>
      <c r="V3" s="53" t="s">
        <v>63</v>
      </c>
      <c r="X3" s="3"/>
      <c r="Y3" s="55" t="s">
        <v>39</v>
      </c>
      <c r="Z3" s="53" t="s">
        <v>40</v>
      </c>
      <c r="AA3" s="55" t="s">
        <v>41</v>
      </c>
      <c r="AB3" s="53" t="s">
        <v>42</v>
      </c>
      <c r="AC3" s="53" t="s">
        <v>43</v>
      </c>
      <c r="AD3" s="53" t="s">
        <v>44</v>
      </c>
      <c r="AE3" s="53" t="s">
        <v>54</v>
      </c>
      <c r="AF3" s="53" t="s">
        <v>55</v>
      </c>
      <c r="AG3" s="53" t="s">
        <v>47</v>
      </c>
      <c r="AH3" s="53" t="s">
        <v>48</v>
      </c>
      <c r="AI3" s="53" t="s">
        <v>49</v>
      </c>
      <c r="AJ3" s="53" t="s">
        <v>50</v>
      </c>
      <c r="AK3" s="53" t="s">
        <v>51</v>
      </c>
      <c r="AL3" s="53" t="s">
        <v>52</v>
      </c>
      <c r="AM3" s="53" t="s">
        <v>53</v>
      </c>
      <c r="AN3" s="53" t="s">
        <v>46</v>
      </c>
      <c r="AO3" s="53" t="s">
        <v>57</v>
      </c>
      <c r="AP3" s="53" t="s">
        <v>58</v>
      </c>
      <c r="AQ3" s="53" t="s">
        <v>61</v>
      </c>
      <c r="AR3" s="53" t="s">
        <v>62</v>
      </c>
      <c r="AS3" s="53" t="s">
        <v>63</v>
      </c>
      <c r="AV3" s="53" t="s">
        <v>40</v>
      </c>
      <c r="AW3" s="53" t="s">
        <v>41</v>
      </c>
      <c r="AX3" s="53" t="s">
        <v>42</v>
      </c>
      <c r="AY3" s="53" t="s">
        <v>43</v>
      </c>
      <c r="AZ3" s="53" t="s">
        <v>44</v>
      </c>
      <c r="BA3" s="53" t="s">
        <v>47</v>
      </c>
      <c r="BB3" s="53" t="s">
        <v>45</v>
      </c>
      <c r="BC3" s="53" t="s">
        <v>48</v>
      </c>
      <c r="BD3" s="53" t="s">
        <v>49</v>
      </c>
      <c r="BE3" s="53" t="s">
        <v>50</v>
      </c>
      <c r="BF3" s="53" t="s">
        <v>51</v>
      </c>
      <c r="BG3" s="53" t="s">
        <v>52</v>
      </c>
      <c r="BH3" s="53" t="s">
        <v>53</v>
      </c>
      <c r="BI3" s="53" t="s">
        <v>46</v>
      </c>
      <c r="BJ3" s="53" t="s">
        <v>57</v>
      </c>
      <c r="BK3" s="53" t="s">
        <v>58</v>
      </c>
      <c r="BL3" s="53" t="s">
        <v>61</v>
      </c>
      <c r="BM3" s="53" t="s">
        <v>62</v>
      </c>
      <c r="BN3" s="53" t="s">
        <v>63</v>
      </c>
      <c r="BO3" s="11"/>
      <c r="BP3" s="53" t="s">
        <v>40</v>
      </c>
      <c r="BQ3" s="53" t="s">
        <v>41</v>
      </c>
      <c r="BR3" s="53" t="s">
        <v>42</v>
      </c>
      <c r="BS3" s="53" t="s">
        <v>43</v>
      </c>
      <c r="BT3" s="53" t="s">
        <v>44</v>
      </c>
      <c r="BU3" s="53" t="s">
        <v>54</v>
      </c>
      <c r="BV3" s="53" t="s">
        <v>55</v>
      </c>
      <c r="BW3" s="53" t="s">
        <v>47</v>
      </c>
      <c r="BX3" s="53" t="s">
        <v>48</v>
      </c>
      <c r="BY3" s="53" t="s">
        <v>49</v>
      </c>
      <c r="BZ3" s="53" t="s">
        <v>50</v>
      </c>
      <c r="CA3" s="53" t="s">
        <v>51</v>
      </c>
      <c r="CB3" s="53" t="s">
        <v>52</v>
      </c>
      <c r="CC3" s="53" t="s">
        <v>53</v>
      </c>
      <c r="CD3" s="53" t="s">
        <v>46</v>
      </c>
      <c r="CE3" s="53" t="s">
        <v>57</v>
      </c>
      <c r="CF3" s="53" t="s">
        <v>58</v>
      </c>
      <c r="CG3" s="53" t="s">
        <v>61</v>
      </c>
      <c r="CH3" s="53" t="s">
        <v>62</v>
      </c>
      <c r="CI3" s="53" t="s">
        <v>63</v>
      </c>
    </row>
    <row r="4" spans="1:108" ht="7.5" customHeight="1">
      <c r="BO4" s="12"/>
      <c r="CE4" s="2"/>
      <c r="CF4" s="2"/>
    </row>
    <row r="5" spans="1:108" ht="11.25" customHeight="1">
      <c r="A5" s="15" t="s">
        <v>36</v>
      </c>
      <c r="B5" s="20" t="s">
        <v>34</v>
      </c>
      <c r="C5" s="285">
        <v>31820141</v>
      </c>
      <c r="D5" s="285">
        <v>31820143</v>
      </c>
      <c r="E5" s="285">
        <v>31820145</v>
      </c>
      <c r="F5" s="285">
        <v>31820146</v>
      </c>
      <c r="G5" s="285">
        <v>31820147</v>
      </c>
      <c r="H5" s="285">
        <v>31820148</v>
      </c>
      <c r="I5" s="285">
        <v>31820142</v>
      </c>
      <c r="J5" s="285">
        <v>318201411</v>
      </c>
      <c r="K5" s="285">
        <v>31920141</v>
      </c>
      <c r="L5" s="285">
        <v>31920142</v>
      </c>
      <c r="M5" s="285">
        <v>31920143</v>
      </c>
      <c r="N5" s="285">
        <v>31920144</v>
      </c>
      <c r="O5" s="285">
        <v>31920145</v>
      </c>
      <c r="P5" s="285">
        <v>31920146</v>
      </c>
      <c r="Q5" s="285">
        <v>319201410</v>
      </c>
      <c r="R5" s="285">
        <v>31820144</v>
      </c>
      <c r="S5" s="285">
        <f>+C5</f>
        <v>31820141</v>
      </c>
      <c r="T5" s="285">
        <v>31920147</v>
      </c>
      <c r="U5" s="285">
        <v>31920149</v>
      </c>
      <c r="V5" s="285">
        <v>31920148</v>
      </c>
      <c r="W5" s="15" t="s">
        <v>36</v>
      </c>
      <c r="X5" s="2" t="s">
        <v>34</v>
      </c>
      <c r="Y5" s="285">
        <v>31820141</v>
      </c>
      <c r="Z5" s="285">
        <v>31820143</v>
      </c>
      <c r="AA5" s="285">
        <v>31820145</v>
      </c>
      <c r="AB5" s="285">
        <v>31820146</v>
      </c>
      <c r="AC5" s="285">
        <v>31820147</v>
      </c>
      <c r="AD5" s="285">
        <v>31820148</v>
      </c>
      <c r="AE5" s="285">
        <v>31820149</v>
      </c>
      <c r="AF5" s="285">
        <v>318201410</v>
      </c>
      <c r="AG5" s="285">
        <v>31820142</v>
      </c>
      <c r="AH5" s="285">
        <v>31920141</v>
      </c>
      <c r="AI5" s="285">
        <v>31920142</v>
      </c>
      <c r="AJ5" s="285">
        <v>31920143</v>
      </c>
      <c r="AK5" s="285">
        <v>31920144</v>
      </c>
      <c r="AL5" s="285">
        <v>31920145</v>
      </c>
      <c r="AM5" s="285">
        <v>31920146</v>
      </c>
      <c r="AN5" s="285">
        <v>319201410</v>
      </c>
      <c r="AO5" s="285">
        <v>31820144</v>
      </c>
      <c r="AP5" s="285">
        <f>+Z5</f>
        <v>31820143</v>
      </c>
      <c r="AQ5" s="285">
        <v>31920147</v>
      </c>
      <c r="AR5" s="285">
        <v>31920149</v>
      </c>
      <c r="AS5" s="285">
        <v>31920148</v>
      </c>
      <c r="AT5" s="15" t="s">
        <v>36</v>
      </c>
      <c r="AU5" s="2" t="s">
        <v>34</v>
      </c>
      <c r="AV5" s="291">
        <f>D5</f>
        <v>31820143</v>
      </c>
      <c r="AW5" s="291">
        <f t="shared" ref="AW5:BN5" si="0">E5</f>
        <v>31820145</v>
      </c>
      <c r="AX5" s="288">
        <f t="shared" si="0"/>
        <v>31820146</v>
      </c>
      <c r="AY5" s="291">
        <f t="shared" si="0"/>
        <v>31820147</v>
      </c>
      <c r="AZ5" s="288">
        <f t="shared" si="0"/>
        <v>31820148</v>
      </c>
      <c r="BA5" s="288">
        <f t="shared" si="0"/>
        <v>31820142</v>
      </c>
      <c r="BB5" s="291">
        <f t="shared" si="0"/>
        <v>318201411</v>
      </c>
      <c r="BC5" s="288">
        <f t="shared" si="0"/>
        <v>31920141</v>
      </c>
      <c r="BD5" s="291">
        <f t="shared" si="0"/>
        <v>31920142</v>
      </c>
      <c r="BE5" s="288">
        <f t="shared" si="0"/>
        <v>31920143</v>
      </c>
      <c r="BF5" s="291">
        <f t="shared" si="0"/>
        <v>31920144</v>
      </c>
      <c r="BG5" s="288">
        <f t="shared" si="0"/>
        <v>31920145</v>
      </c>
      <c r="BH5" s="291">
        <f t="shared" si="0"/>
        <v>31920146</v>
      </c>
      <c r="BI5" s="288">
        <f t="shared" si="0"/>
        <v>319201410</v>
      </c>
      <c r="BJ5" s="291">
        <f t="shared" si="0"/>
        <v>31820144</v>
      </c>
      <c r="BK5" s="282">
        <f t="shared" si="0"/>
        <v>31820141</v>
      </c>
      <c r="BL5" s="283">
        <f t="shared" si="0"/>
        <v>31920147</v>
      </c>
      <c r="BM5" s="283">
        <f t="shared" si="0"/>
        <v>31920149</v>
      </c>
      <c r="BN5" s="283">
        <f t="shared" si="0"/>
        <v>31920148</v>
      </c>
      <c r="BO5" s="294"/>
      <c r="BP5" s="291">
        <f>+Z5</f>
        <v>31820143</v>
      </c>
      <c r="BQ5" s="291">
        <f t="shared" ref="BQ5:CF5" si="1">+AA5</f>
        <v>31820145</v>
      </c>
      <c r="BR5" s="288">
        <f t="shared" si="1"/>
        <v>31820146</v>
      </c>
      <c r="BS5" s="291">
        <f t="shared" si="1"/>
        <v>31820147</v>
      </c>
      <c r="BT5" s="288">
        <f t="shared" si="1"/>
        <v>31820148</v>
      </c>
      <c r="BU5" s="291">
        <f t="shared" si="1"/>
        <v>31820149</v>
      </c>
      <c r="BV5" s="288">
        <f t="shared" si="1"/>
        <v>318201410</v>
      </c>
      <c r="BW5" s="288">
        <f t="shared" si="1"/>
        <v>31820142</v>
      </c>
      <c r="BX5" s="288">
        <f t="shared" si="1"/>
        <v>31920141</v>
      </c>
      <c r="BY5" s="291">
        <f t="shared" si="1"/>
        <v>31920142</v>
      </c>
      <c r="BZ5" s="288">
        <f t="shared" si="1"/>
        <v>31920143</v>
      </c>
      <c r="CA5" s="291">
        <f t="shared" si="1"/>
        <v>31920144</v>
      </c>
      <c r="CB5" s="288">
        <f t="shared" si="1"/>
        <v>31920145</v>
      </c>
      <c r="CC5" s="291">
        <f t="shared" si="1"/>
        <v>31920146</v>
      </c>
      <c r="CD5" s="288">
        <f t="shared" si="1"/>
        <v>319201410</v>
      </c>
      <c r="CE5" s="291">
        <f t="shared" si="1"/>
        <v>31820144</v>
      </c>
      <c r="CF5" s="282">
        <f t="shared" si="1"/>
        <v>31820143</v>
      </c>
      <c r="CG5" s="282">
        <f t="shared" ref="CG5" si="2">+AQ5</f>
        <v>31920147</v>
      </c>
      <c r="CH5" s="282">
        <f t="shared" ref="CH5" si="3">+AR5</f>
        <v>31920149</v>
      </c>
      <c r="CI5" s="282">
        <f t="shared" ref="CI5" si="4">+AS5</f>
        <v>31920148</v>
      </c>
    </row>
    <row r="6" spans="1:108">
      <c r="A6" s="15" t="s">
        <v>35</v>
      </c>
      <c r="B6" s="20" t="s">
        <v>35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15" t="s">
        <v>35</v>
      </c>
      <c r="X6" s="2" t="s">
        <v>35</v>
      </c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15" t="s">
        <v>35</v>
      </c>
      <c r="AU6" s="2" t="s">
        <v>35</v>
      </c>
      <c r="AV6" s="292"/>
      <c r="AW6" s="292"/>
      <c r="AX6" s="289"/>
      <c r="AY6" s="292"/>
      <c r="AZ6" s="289"/>
      <c r="BA6" s="289"/>
      <c r="BB6" s="292"/>
      <c r="BC6" s="289"/>
      <c r="BD6" s="292"/>
      <c r="BE6" s="289"/>
      <c r="BF6" s="292"/>
      <c r="BG6" s="289"/>
      <c r="BH6" s="292"/>
      <c r="BI6" s="289"/>
      <c r="BJ6" s="292"/>
      <c r="BK6" s="283"/>
      <c r="BL6" s="283"/>
      <c r="BM6" s="283"/>
      <c r="BN6" s="283"/>
      <c r="BO6" s="294"/>
      <c r="BP6" s="292"/>
      <c r="BQ6" s="292"/>
      <c r="BR6" s="289"/>
      <c r="BS6" s="292"/>
      <c r="BT6" s="289"/>
      <c r="BU6" s="292"/>
      <c r="BV6" s="289"/>
      <c r="BW6" s="289"/>
      <c r="BX6" s="289"/>
      <c r="BY6" s="292"/>
      <c r="BZ6" s="289"/>
      <c r="CA6" s="292"/>
      <c r="CB6" s="289"/>
      <c r="CC6" s="292"/>
      <c r="CD6" s="289"/>
      <c r="CE6" s="292"/>
      <c r="CF6" s="283"/>
      <c r="CG6" s="283"/>
      <c r="CH6" s="283"/>
      <c r="CI6" s="283"/>
    </row>
    <row r="7" spans="1:108" ht="33.75" customHeight="1"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V7" s="293"/>
      <c r="AW7" s="293"/>
      <c r="AX7" s="290"/>
      <c r="AY7" s="293"/>
      <c r="AZ7" s="290"/>
      <c r="BA7" s="290"/>
      <c r="BB7" s="293"/>
      <c r="BC7" s="290"/>
      <c r="BD7" s="293"/>
      <c r="BE7" s="290"/>
      <c r="BF7" s="293"/>
      <c r="BG7" s="290"/>
      <c r="BH7" s="293"/>
      <c r="BI7" s="290"/>
      <c r="BJ7" s="293"/>
      <c r="BK7" s="284"/>
      <c r="BL7" s="283"/>
      <c r="BM7" s="283"/>
      <c r="BN7" s="283"/>
      <c r="BO7" s="294"/>
      <c r="BP7" s="293"/>
      <c r="BQ7" s="293"/>
      <c r="BR7" s="290"/>
      <c r="BS7" s="293"/>
      <c r="BT7" s="290"/>
      <c r="BU7" s="293"/>
      <c r="BV7" s="290"/>
      <c r="BW7" s="290"/>
      <c r="BX7" s="290"/>
      <c r="BY7" s="293"/>
      <c r="BZ7" s="290"/>
      <c r="CA7" s="293"/>
      <c r="CB7" s="290"/>
      <c r="CC7" s="293"/>
      <c r="CD7" s="290"/>
      <c r="CE7" s="293"/>
      <c r="CF7" s="284"/>
      <c r="CG7" s="284"/>
      <c r="CH7" s="284"/>
      <c r="CI7" s="284"/>
    </row>
    <row r="8" spans="1:108" ht="11" thickBot="1">
      <c r="BO8" s="12"/>
    </row>
    <row r="9" spans="1:108">
      <c r="A9" s="15">
        <f t="shared" ref="A9:A14" si="5">B9*$C$60</f>
        <v>39</v>
      </c>
      <c r="B9" s="21">
        <v>50</v>
      </c>
      <c r="C9" s="92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73">
        <v>0</v>
      </c>
      <c r="W9" s="15">
        <f>X9*$C$60</f>
        <v>39</v>
      </c>
      <c r="X9" s="1">
        <v>50</v>
      </c>
      <c r="Y9" s="92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73">
        <v>0</v>
      </c>
      <c r="AT9" s="15">
        <f>AU9*$C$60</f>
        <v>39</v>
      </c>
      <c r="AU9" s="1">
        <v>50</v>
      </c>
      <c r="BO9" s="12"/>
    </row>
    <row r="10" spans="1:108">
      <c r="A10" s="15">
        <f t="shared" si="5"/>
        <v>42.9</v>
      </c>
      <c r="B10" s="21">
        <f t="shared" ref="B10:B53" si="6">B9+5</f>
        <v>55</v>
      </c>
      <c r="C10" s="93">
        <v>1.34487499999999E-2</v>
      </c>
      <c r="D10" s="5">
        <v>1.34487499999999E-2</v>
      </c>
      <c r="E10" s="5">
        <v>1.34487499999999E-2</v>
      </c>
      <c r="F10" s="5">
        <v>1.34487499999999E-2</v>
      </c>
      <c r="G10" s="5">
        <v>1.34487499999999E-2</v>
      </c>
      <c r="H10" s="5">
        <v>1.34487499999999E-2</v>
      </c>
      <c r="I10" s="5">
        <v>1.33649999999999E-2</v>
      </c>
      <c r="J10" s="5">
        <v>1.34487499999999E-2</v>
      </c>
      <c r="K10" s="5">
        <v>1.34487499999999E-2</v>
      </c>
      <c r="L10" s="5">
        <v>1.34487499999999E-2</v>
      </c>
      <c r="M10" s="5">
        <v>1.34487499999999E-2</v>
      </c>
      <c r="N10" s="5">
        <v>1.34487499999999E-2</v>
      </c>
      <c r="O10" s="5">
        <v>1.34487499999999E-2</v>
      </c>
      <c r="P10" s="58">
        <v>1.34487499999999E-2</v>
      </c>
      <c r="Q10" s="58">
        <v>1.34487499999999E-2</v>
      </c>
      <c r="R10" s="58">
        <v>1.34487499999999E-2</v>
      </c>
      <c r="S10" s="58">
        <v>1.34487499999999E-2</v>
      </c>
      <c r="T10" s="58">
        <v>1.34487499999999E-2</v>
      </c>
      <c r="U10" s="58">
        <v>1.34487499999999E-2</v>
      </c>
      <c r="V10" s="74">
        <v>1.34487499999999E-2</v>
      </c>
      <c r="W10" s="15">
        <f t="shared" ref="W10:W53" si="7">X10*0.78</f>
        <v>42.9</v>
      </c>
      <c r="X10" s="1">
        <f t="shared" ref="X10:X53" si="8">X9+5</f>
        <v>55</v>
      </c>
      <c r="Y10" s="93">
        <v>1.38374999999999E-2</v>
      </c>
      <c r="Z10" s="5">
        <v>1.38374999999999E-2</v>
      </c>
      <c r="AA10" s="5">
        <v>1.38374999999999E-2</v>
      </c>
      <c r="AB10" s="5">
        <v>1.38374999999999E-2</v>
      </c>
      <c r="AC10" s="5">
        <v>1.38374999999999E-2</v>
      </c>
      <c r="AD10" s="5">
        <v>1.38374999999999E-2</v>
      </c>
      <c r="AE10" s="5">
        <v>1.38374999999999E-2</v>
      </c>
      <c r="AF10" s="5">
        <v>1.38374999999999E-2</v>
      </c>
      <c r="AG10" s="5">
        <v>1.3761249999999999E-2</v>
      </c>
      <c r="AH10" s="5">
        <v>1.38374999999999E-2</v>
      </c>
      <c r="AI10" s="5">
        <v>1.38374999999999E-2</v>
      </c>
      <c r="AJ10" s="5">
        <v>1.38374999999999E-2</v>
      </c>
      <c r="AK10" s="5">
        <v>1.38374999999999E-2</v>
      </c>
      <c r="AL10" s="5">
        <v>1.38374999999999E-2</v>
      </c>
      <c r="AM10" s="5">
        <v>1.38374999999999E-2</v>
      </c>
      <c r="AN10" s="5">
        <v>1.38374999999999E-2</v>
      </c>
      <c r="AO10" s="5">
        <v>1.38374999999999E-2</v>
      </c>
      <c r="AP10" s="5">
        <v>1.38374999999999E-2</v>
      </c>
      <c r="AQ10" s="5">
        <v>1.38374999999999E-2</v>
      </c>
      <c r="AR10" s="5">
        <v>1.38374999999999E-2</v>
      </c>
      <c r="AS10" s="74">
        <v>1.38374999999999E-2</v>
      </c>
      <c r="AT10" s="15">
        <f t="shared" ref="AT10:AT53" si="9">AU10*0.78</f>
        <v>42.9</v>
      </c>
      <c r="AU10" s="1">
        <v>55</v>
      </c>
      <c r="BO10" s="12"/>
    </row>
    <row r="11" spans="1:108">
      <c r="A11" s="15">
        <f t="shared" si="5"/>
        <v>46.800000000000004</v>
      </c>
      <c r="B11" s="21">
        <f t="shared" si="6"/>
        <v>60</v>
      </c>
      <c r="C11" s="94">
        <v>2.8187500000000001E-2</v>
      </c>
      <c r="D11" s="8">
        <v>2.8187500000000001E-2</v>
      </c>
      <c r="E11" s="8">
        <v>2.8187500000000001E-2</v>
      </c>
      <c r="F11" s="8">
        <v>2.8187500000000001E-2</v>
      </c>
      <c r="G11" s="8">
        <v>2.8187500000000001E-2</v>
      </c>
      <c r="H11" s="8">
        <v>2.8187500000000001E-2</v>
      </c>
      <c r="I11" s="8">
        <v>2.8028749999999901E-2</v>
      </c>
      <c r="J11" s="8">
        <v>2.8188749999999999E-2</v>
      </c>
      <c r="K11" s="8">
        <v>2.8188749999999999E-2</v>
      </c>
      <c r="L11" s="8">
        <v>2.8187500000000001E-2</v>
      </c>
      <c r="M11" s="8">
        <v>2.8187500000000001E-2</v>
      </c>
      <c r="N11" s="8">
        <v>2.8187500000000001E-2</v>
      </c>
      <c r="O11" s="8">
        <v>2.8187500000000001E-2</v>
      </c>
      <c r="P11" s="59">
        <v>2.8187500000000001E-2</v>
      </c>
      <c r="Q11" s="59">
        <v>2.8187500000000001E-2</v>
      </c>
      <c r="R11" s="59">
        <v>2.8187500000000001E-2</v>
      </c>
      <c r="S11" s="59">
        <v>2.8187500000000001E-2</v>
      </c>
      <c r="T11" s="59">
        <v>2.8187500000000001E-2</v>
      </c>
      <c r="U11" s="59">
        <v>2.8187500000000001E-2</v>
      </c>
      <c r="V11" s="75">
        <v>2.8187500000000001E-2</v>
      </c>
      <c r="W11" s="15">
        <f t="shared" si="7"/>
        <v>46.800000000000004</v>
      </c>
      <c r="X11" s="1">
        <f t="shared" si="8"/>
        <v>60</v>
      </c>
      <c r="Y11" s="94">
        <v>2.8898750000000001E-2</v>
      </c>
      <c r="Z11" s="8">
        <v>2.8898750000000001E-2</v>
      </c>
      <c r="AA11" s="8">
        <v>2.8898750000000001E-2</v>
      </c>
      <c r="AB11" s="8">
        <v>2.8898750000000001E-2</v>
      </c>
      <c r="AC11" s="8">
        <v>2.8898750000000001E-2</v>
      </c>
      <c r="AD11" s="8">
        <v>2.8898750000000001E-2</v>
      </c>
      <c r="AE11" s="8">
        <v>2.8899999999999999E-2</v>
      </c>
      <c r="AF11" s="8">
        <v>2.8899999999999999E-2</v>
      </c>
      <c r="AG11" s="8">
        <v>2.8768749999999999E-2</v>
      </c>
      <c r="AH11" s="8">
        <v>2.8898750000000001E-2</v>
      </c>
      <c r="AI11" s="8">
        <v>2.8898750000000001E-2</v>
      </c>
      <c r="AJ11" s="8">
        <v>2.8898750000000001E-2</v>
      </c>
      <c r="AK11" s="8">
        <v>2.8898750000000001E-2</v>
      </c>
      <c r="AL11" s="8">
        <v>2.8898750000000001E-2</v>
      </c>
      <c r="AM11" s="8">
        <v>2.8898750000000001E-2</v>
      </c>
      <c r="AN11" s="8">
        <v>2.8898750000000001E-2</v>
      </c>
      <c r="AO11" s="8">
        <v>2.8898750000000001E-2</v>
      </c>
      <c r="AP11" s="8">
        <v>2.8898750000000001E-2</v>
      </c>
      <c r="AQ11" s="8">
        <v>2.8898750000000001E-2</v>
      </c>
      <c r="AR11" s="8">
        <v>2.8898750000000001E-2</v>
      </c>
      <c r="AS11" s="75">
        <v>2.8898750000000001E-2</v>
      </c>
      <c r="AT11" s="15">
        <f t="shared" si="9"/>
        <v>46.800000000000004</v>
      </c>
      <c r="AU11" s="7">
        <v>60</v>
      </c>
      <c r="AV11" s="42">
        <f t="shared" ref="AV11:BI11" si="10">+($C11-D11)/$C11</f>
        <v>0</v>
      </c>
      <c r="AW11" s="42">
        <f t="shared" si="10"/>
        <v>0</v>
      </c>
      <c r="AX11" s="42">
        <f t="shared" si="10"/>
        <v>0</v>
      </c>
      <c r="AY11" s="42">
        <f t="shared" si="10"/>
        <v>0</v>
      </c>
      <c r="AZ11" s="42">
        <f t="shared" si="10"/>
        <v>0</v>
      </c>
      <c r="BA11" s="42">
        <f t="shared" si="10"/>
        <v>5.631929046566733E-3</v>
      </c>
      <c r="BB11" s="42">
        <f t="shared" si="10"/>
        <v>-4.4345898004355856E-5</v>
      </c>
      <c r="BC11" s="42">
        <f t="shared" si="10"/>
        <v>-4.4345898004355856E-5</v>
      </c>
      <c r="BD11" s="42">
        <f t="shared" si="10"/>
        <v>0</v>
      </c>
      <c r="BE11" s="42">
        <f t="shared" si="10"/>
        <v>0</v>
      </c>
      <c r="BF11" s="42">
        <f t="shared" si="10"/>
        <v>0</v>
      </c>
      <c r="BG11" s="42">
        <f t="shared" si="10"/>
        <v>0</v>
      </c>
      <c r="BH11" s="42">
        <f t="shared" si="10"/>
        <v>0</v>
      </c>
      <c r="BI11" s="42">
        <f t="shared" si="10"/>
        <v>0</v>
      </c>
      <c r="BJ11" s="42">
        <f t="shared" ref="BJ11:BJ44" si="11">+($C11-R11)/$C11</f>
        <v>0</v>
      </c>
      <c r="BK11" s="42">
        <f t="shared" ref="BK11:BK43" si="12">+($C11-S11)/$C11</f>
        <v>0</v>
      </c>
      <c r="BL11" s="42">
        <f t="shared" ref="BL11:BL44" si="13">+($C11-T11)/$C11</f>
        <v>0</v>
      </c>
      <c r="BM11" s="42">
        <f t="shared" ref="BM11:BM44" si="14">+($C11-U11)/$C11</f>
        <v>0</v>
      </c>
      <c r="BN11" s="42">
        <f t="shared" ref="BN11:BN44" si="15">+($C11-V11)/$C11</f>
        <v>0</v>
      </c>
      <c r="BO11" s="51"/>
      <c r="BP11" s="42">
        <f>+($Y11-Z11)/$Y11</f>
        <v>0</v>
      </c>
      <c r="BQ11" s="42">
        <f t="shared" ref="BQ11:CF11" si="16">+($Y11-AA11)/$Y11</f>
        <v>0</v>
      </c>
      <c r="BR11" s="42">
        <f t="shared" si="16"/>
        <v>0</v>
      </c>
      <c r="BS11" s="42">
        <f t="shared" si="16"/>
        <v>0</v>
      </c>
      <c r="BT11" s="42">
        <f t="shared" si="16"/>
        <v>0</v>
      </c>
      <c r="BU11" s="42">
        <f t="shared" si="16"/>
        <v>-4.3254466023540141E-5</v>
      </c>
      <c r="BV11" s="42">
        <f t="shared" si="16"/>
        <v>-4.3254466023540141E-5</v>
      </c>
      <c r="BW11" s="42">
        <f t="shared" si="16"/>
        <v>4.498464466456218E-3</v>
      </c>
      <c r="BX11" s="42">
        <f t="shared" si="16"/>
        <v>0</v>
      </c>
      <c r="BY11" s="42">
        <f t="shared" si="16"/>
        <v>0</v>
      </c>
      <c r="BZ11" s="42">
        <f t="shared" si="16"/>
        <v>0</v>
      </c>
      <c r="CA11" s="42">
        <f t="shared" si="16"/>
        <v>0</v>
      </c>
      <c r="CB11" s="42">
        <f t="shared" si="16"/>
        <v>0</v>
      </c>
      <c r="CC11" s="42">
        <f t="shared" si="16"/>
        <v>0</v>
      </c>
      <c r="CD11" s="42">
        <f t="shared" si="16"/>
        <v>0</v>
      </c>
      <c r="CE11" s="42">
        <f t="shared" si="16"/>
        <v>0</v>
      </c>
      <c r="CF11" s="42">
        <f t="shared" si="16"/>
        <v>0</v>
      </c>
      <c r="CG11" s="42">
        <f t="shared" ref="CG11:CG44" si="17">+($Y11-AQ11)/$Y11</f>
        <v>0</v>
      </c>
      <c r="CH11" s="42">
        <f t="shared" ref="CH11:CH44" si="18">+($Y11-AR11)/$Y11</f>
        <v>0</v>
      </c>
      <c r="CI11" s="42">
        <f>+($Y11-AS11)/$Y11</f>
        <v>0</v>
      </c>
    </row>
    <row r="12" spans="1:108">
      <c r="A12" s="15">
        <f t="shared" si="5"/>
        <v>50.7</v>
      </c>
      <c r="B12" s="21">
        <f t="shared" si="6"/>
        <v>65</v>
      </c>
      <c r="C12" s="93">
        <v>3.9651249999999999E-2</v>
      </c>
      <c r="D12" s="5">
        <v>3.9651249999999999E-2</v>
      </c>
      <c r="E12" s="5">
        <v>3.9651249999999999E-2</v>
      </c>
      <c r="F12" s="5">
        <v>3.9641250000000003E-2</v>
      </c>
      <c r="G12" s="5">
        <v>3.9660000000000001E-2</v>
      </c>
      <c r="H12" s="5">
        <v>3.9660000000000001E-2</v>
      </c>
      <c r="I12" s="5">
        <v>3.9425000000000002E-2</v>
      </c>
      <c r="J12" s="5">
        <v>3.9651249999999999E-2</v>
      </c>
      <c r="K12" s="5">
        <v>3.9651249999999999E-2</v>
      </c>
      <c r="L12" s="5">
        <v>3.9651249999999999E-2</v>
      </c>
      <c r="M12" s="5">
        <v>3.9651249999999999E-2</v>
      </c>
      <c r="N12" s="5">
        <v>3.9651249999999999E-2</v>
      </c>
      <c r="O12" s="5">
        <v>3.9651249999999999E-2</v>
      </c>
      <c r="P12" s="58">
        <v>3.9651249999999999E-2</v>
      </c>
      <c r="Q12" s="58">
        <v>3.9641250000000003E-2</v>
      </c>
      <c r="R12" s="58">
        <v>3.9651249999999999E-2</v>
      </c>
      <c r="S12" s="58">
        <v>3.9651249999999999E-2</v>
      </c>
      <c r="T12" s="58">
        <v>3.9651249999999999E-2</v>
      </c>
      <c r="U12" s="58">
        <v>3.9651249999999999E-2</v>
      </c>
      <c r="V12" s="74">
        <v>3.9651249999999999E-2</v>
      </c>
      <c r="W12" s="15">
        <f t="shared" si="7"/>
        <v>50.7</v>
      </c>
      <c r="X12" s="1">
        <f t="shared" si="8"/>
        <v>65</v>
      </c>
      <c r="Y12" s="93">
        <v>4.0614999999999901E-2</v>
      </c>
      <c r="Z12" s="5">
        <v>4.0614999999999901E-2</v>
      </c>
      <c r="AA12" s="5">
        <v>4.0614999999999901E-2</v>
      </c>
      <c r="AB12" s="5">
        <v>4.0609999999999903E-2</v>
      </c>
      <c r="AC12" s="5">
        <v>4.0636249999999999E-2</v>
      </c>
      <c r="AD12" s="5">
        <v>4.0636249999999999E-2</v>
      </c>
      <c r="AE12" s="5">
        <v>4.0614999999999998E-2</v>
      </c>
      <c r="AF12" s="5">
        <v>4.0614999999999998E-2</v>
      </c>
      <c r="AG12" s="5">
        <v>4.0441249999999998E-2</v>
      </c>
      <c r="AH12" s="5">
        <v>4.0614999999999901E-2</v>
      </c>
      <c r="AI12" s="5">
        <v>4.0614999999999901E-2</v>
      </c>
      <c r="AJ12" s="5">
        <v>4.0614999999999901E-2</v>
      </c>
      <c r="AK12" s="5">
        <v>4.0614999999999901E-2</v>
      </c>
      <c r="AL12" s="5">
        <v>4.0614999999999901E-2</v>
      </c>
      <c r="AM12" s="5">
        <v>4.0614999999999901E-2</v>
      </c>
      <c r="AN12" s="5">
        <v>4.0614999999999998E-2</v>
      </c>
      <c r="AO12" s="5">
        <v>4.0614999999999901E-2</v>
      </c>
      <c r="AP12" s="5">
        <v>4.0614999999999901E-2</v>
      </c>
      <c r="AQ12" s="5">
        <v>4.0614999999999901E-2</v>
      </c>
      <c r="AR12" s="5">
        <v>4.0614999999999901E-2</v>
      </c>
      <c r="AS12" s="74">
        <v>4.0614999999999901E-2</v>
      </c>
      <c r="AT12" s="15">
        <f t="shared" si="9"/>
        <v>50.7</v>
      </c>
      <c r="AU12" s="1">
        <v>65</v>
      </c>
      <c r="AV12" s="43">
        <f t="shared" ref="AV12:AV38" si="19">+($C12-D12)/$C12</f>
        <v>0</v>
      </c>
      <c r="AW12" s="43">
        <f t="shared" ref="AW12:AW38" si="20">+($C12-E12)/$C12</f>
        <v>0</v>
      </c>
      <c r="AX12" s="43">
        <f t="shared" ref="AX12:AX38" si="21">+($C12-F12)/$C12</f>
        <v>2.5219885880006614E-4</v>
      </c>
      <c r="AY12" s="43">
        <f t="shared" ref="AY12:AY38" si="22">+($C12-G12)/$C12</f>
        <v>-2.2067400145018914E-4</v>
      </c>
      <c r="AZ12" s="43">
        <f t="shared" ref="AZ12:AZ38" si="23">+($C12-H12)/$C12</f>
        <v>-2.2067400145018914E-4</v>
      </c>
      <c r="BA12" s="43">
        <f t="shared" ref="BA12:BA38" si="24">+($C12-I12)/$C12</f>
        <v>5.7059991803536407E-3</v>
      </c>
      <c r="BB12" s="43">
        <f t="shared" ref="BB12:BB38" si="25">+($C12-J12)/$C12</f>
        <v>0</v>
      </c>
      <c r="BC12" s="43">
        <f t="shared" ref="BC12:BC38" si="26">+($C12-K12)/$C12</f>
        <v>0</v>
      </c>
      <c r="BD12" s="43">
        <f t="shared" ref="BD12:BD38" si="27">+($C12-L12)/$C12</f>
        <v>0</v>
      </c>
      <c r="BE12" s="43">
        <f t="shared" ref="BE12:BE38" si="28">+($C12-M12)/$C12</f>
        <v>0</v>
      </c>
      <c r="BF12" s="43">
        <f t="shared" ref="BF12:BF38" si="29">+($C12-N12)/$C12</f>
        <v>0</v>
      </c>
      <c r="BG12" s="43">
        <f t="shared" ref="BG12:BG38" si="30">+($C12-O12)/$C12</f>
        <v>0</v>
      </c>
      <c r="BH12" s="43">
        <f t="shared" ref="BH12:BH14" si="31">+($C12-P12)/$C12</f>
        <v>0</v>
      </c>
      <c r="BI12" s="43">
        <f t="shared" ref="BI12:BI38" si="32">+($C12-Q12)/$C12</f>
        <v>2.5219885880006614E-4</v>
      </c>
      <c r="BJ12" s="45">
        <f t="shared" si="11"/>
        <v>0</v>
      </c>
      <c r="BK12" s="45">
        <f t="shared" si="12"/>
        <v>0</v>
      </c>
      <c r="BL12" s="45">
        <f t="shared" si="13"/>
        <v>0</v>
      </c>
      <c r="BM12" s="45">
        <f t="shared" si="14"/>
        <v>0</v>
      </c>
      <c r="BN12" s="45">
        <f t="shared" si="15"/>
        <v>0</v>
      </c>
      <c r="BO12" s="52"/>
      <c r="BP12" s="43">
        <f t="shared" ref="BP12:BP38" si="33">+($Y12-Z12)/$Y12</f>
        <v>0</v>
      </c>
      <c r="BQ12" s="43">
        <f t="shared" ref="BQ12:BQ38" si="34">+($Y12-AA12)/$Y12</f>
        <v>0</v>
      </c>
      <c r="BR12" s="43">
        <f t="shared" ref="BR12:BR38" si="35">+($Y12-AB12)/$Y12</f>
        <v>1.2310722639414192E-4</v>
      </c>
      <c r="BS12" s="43">
        <f t="shared" ref="BS12:BS38" si="36">+($Y12-AC12)/$Y12</f>
        <v>-5.2320571217770852E-4</v>
      </c>
      <c r="BT12" s="43">
        <f t="shared" ref="BT12:BT38" si="37">+($Y12-AD12)/$Y12</f>
        <v>-5.2320571217770852E-4</v>
      </c>
      <c r="BU12" s="43">
        <f t="shared" ref="BU12:BU38" si="38">+($Y12-AE12)/$Y12</f>
        <v>-2.3918383517099946E-15</v>
      </c>
      <c r="BV12" s="43">
        <f t="shared" ref="BV12:BV38" si="39">+($Y12-AF12)/$Y12</f>
        <v>-2.3918383517099946E-15</v>
      </c>
      <c r="BW12" s="43">
        <f t="shared" ref="BW12:BW38" si="40">+($Y12-AG12)/$Y12</f>
        <v>4.2779761171957056E-3</v>
      </c>
      <c r="BX12" s="43">
        <f t="shared" ref="BX12:BX38" si="41">+($Y12-AH12)/$Y12</f>
        <v>0</v>
      </c>
      <c r="BY12" s="43">
        <f t="shared" ref="BY12:BY38" si="42">+($Y12-AI12)/$Y12</f>
        <v>0</v>
      </c>
      <c r="BZ12" s="43">
        <f t="shared" ref="BZ12:BZ38" si="43">+($Y12-AJ12)/$Y12</f>
        <v>0</v>
      </c>
      <c r="CA12" s="43">
        <f t="shared" ref="CA12:CA38" si="44">+($Y12-AK12)/$Y12</f>
        <v>0</v>
      </c>
      <c r="CB12" s="43">
        <f t="shared" ref="CB12:CB38" si="45">+($Y12-AL12)/$Y12</f>
        <v>0</v>
      </c>
      <c r="CC12" s="43">
        <f t="shared" ref="CC12:CC38" si="46">+($Y12-AM12)/$Y12</f>
        <v>0</v>
      </c>
      <c r="CD12" s="43">
        <f t="shared" ref="CD12:CF38" si="47">+($Y12-AN12)/$Y12</f>
        <v>-2.3918383517099946E-15</v>
      </c>
      <c r="CE12" s="43">
        <f t="shared" si="47"/>
        <v>0</v>
      </c>
      <c r="CF12" s="43">
        <f t="shared" si="47"/>
        <v>0</v>
      </c>
      <c r="CG12" s="43">
        <f t="shared" si="17"/>
        <v>0</v>
      </c>
      <c r="CH12" s="43">
        <f t="shared" si="18"/>
        <v>0</v>
      </c>
      <c r="CI12" s="43">
        <f t="shared" ref="CI12:CI44" si="48">+($Y12-AS12)/$Y12</f>
        <v>0</v>
      </c>
    </row>
    <row r="13" spans="1:108">
      <c r="A13" s="15">
        <f t="shared" si="5"/>
        <v>54.6</v>
      </c>
      <c r="B13" s="21">
        <f t="shared" si="6"/>
        <v>70</v>
      </c>
      <c r="C13" s="93">
        <v>4.8586249999999997E-2</v>
      </c>
      <c r="D13" s="5">
        <v>4.8586249999999997E-2</v>
      </c>
      <c r="E13" s="5">
        <v>4.8586249999999997E-2</v>
      </c>
      <c r="F13" s="5">
        <v>4.8448749999999999E-2</v>
      </c>
      <c r="G13" s="5">
        <v>4.8587499999999999E-2</v>
      </c>
      <c r="H13" s="5">
        <v>4.8587499999999999E-2</v>
      </c>
      <c r="I13" s="5">
        <v>4.8281249999999998E-2</v>
      </c>
      <c r="J13" s="5">
        <v>4.8574999999999903E-2</v>
      </c>
      <c r="K13" s="5">
        <v>4.8574999999999903E-2</v>
      </c>
      <c r="L13" s="5">
        <v>4.8586249999999997E-2</v>
      </c>
      <c r="M13" s="5">
        <v>4.8586249999999997E-2</v>
      </c>
      <c r="N13" s="5">
        <v>4.8586249999999997E-2</v>
      </c>
      <c r="O13" s="5">
        <v>4.8586249999999997E-2</v>
      </c>
      <c r="P13" s="58">
        <v>4.8586249999999997E-2</v>
      </c>
      <c r="Q13" s="58">
        <v>4.8448749999999999E-2</v>
      </c>
      <c r="R13" s="58">
        <v>4.8586249999999997E-2</v>
      </c>
      <c r="S13" s="58">
        <v>4.8586249999999997E-2</v>
      </c>
      <c r="T13" s="58">
        <v>4.8586249999999997E-2</v>
      </c>
      <c r="U13" s="58">
        <v>4.8586249999999997E-2</v>
      </c>
      <c r="V13" s="74">
        <v>4.8575E-2</v>
      </c>
      <c r="W13" s="15">
        <f t="shared" si="7"/>
        <v>54.6</v>
      </c>
      <c r="X13" s="1">
        <f t="shared" si="8"/>
        <v>70</v>
      </c>
      <c r="Y13" s="93">
        <v>4.9819374999999999E-2</v>
      </c>
      <c r="Z13" s="5">
        <v>4.9819374999999999E-2</v>
      </c>
      <c r="AA13" s="5">
        <v>4.9819374999999999E-2</v>
      </c>
      <c r="AB13" s="5">
        <v>4.9693749999999898E-2</v>
      </c>
      <c r="AC13" s="5">
        <v>4.9812499999999899E-2</v>
      </c>
      <c r="AD13" s="5">
        <v>4.9812499999999899E-2</v>
      </c>
      <c r="AE13" s="5">
        <v>4.9828749999999998E-2</v>
      </c>
      <c r="AF13" s="5">
        <v>4.9828749999999998E-2</v>
      </c>
      <c r="AG13" s="5">
        <v>4.954625E-2</v>
      </c>
      <c r="AH13" s="5">
        <v>4.9819374999999999E-2</v>
      </c>
      <c r="AI13" s="5">
        <v>4.9819374999999999E-2</v>
      </c>
      <c r="AJ13" s="5">
        <v>4.9819374999999999E-2</v>
      </c>
      <c r="AK13" s="5">
        <v>4.9819374999999999E-2</v>
      </c>
      <c r="AL13" s="5">
        <v>4.9819374999999999E-2</v>
      </c>
      <c r="AM13" s="5">
        <v>4.9819374999999999E-2</v>
      </c>
      <c r="AN13" s="5">
        <v>4.9696249999999997E-2</v>
      </c>
      <c r="AO13" s="5">
        <v>4.9819374999999999E-2</v>
      </c>
      <c r="AP13" s="5">
        <v>4.9819374999999999E-2</v>
      </c>
      <c r="AQ13" s="5">
        <v>4.9819374999999999E-2</v>
      </c>
      <c r="AR13" s="5">
        <v>4.9819374999999999E-2</v>
      </c>
      <c r="AS13" s="74">
        <v>4.9806249999999899E-2</v>
      </c>
      <c r="AT13" s="15">
        <f t="shared" si="9"/>
        <v>54.6</v>
      </c>
      <c r="AU13" s="1">
        <v>70</v>
      </c>
      <c r="AV13" s="43">
        <f t="shared" si="19"/>
        <v>0</v>
      </c>
      <c r="AW13" s="43">
        <f t="shared" si="20"/>
        <v>0</v>
      </c>
      <c r="AX13" s="43">
        <f t="shared" si="21"/>
        <v>2.8300187810337027E-3</v>
      </c>
      <c r="AY13" s="43">
        <f t="shared" si="22"/>
        <v>-2.5727443463968719E-5</v>
      </c>
      <c r="AZ13" s="43">
        <f t="shared" si="23"/>
        <v>-2.5727443463968719E-5</v>
      </c>
      <c r="BA13" s="43">
        <f t="shared" si="24"/>
        <v>6.2774962052020832E-3</v>
      </c>
      <c r="BB13" s="43">
        <f t="shared" si="25"/>
        <v>2.3154699117743227E-4</v>
      </c>
      <c r="BC13" s="43">
        <f t="shared" si="26"/>
        <v>2.3154699117743227E-4</v>
      </c>
      <c r="BD13" s="43">
        <f t="shared" si="27"/>
        <v>0</v>
      </c>
      <c r="BE13" s="43">
        <f t="shared" si="28"/>
        <v>0</v>
      </c>
      <c r="BF13" s="43">
        <f t="shared" si="29"/>
        <v>0</v>
      </c>
      <c r="BG13" s="43">
        <f t="shared" si="30"/>
        <v>0</v>
      </c>
      <c r="BH13" s="43">
        <f t="shared" si="31"/>
        <v>0</v>
      </c>
      <c r="BI13" s="43">
        <f t="shared" si="32"/>
        <v>2.8300187810337027E-3</v>
      </c>
      <c r="BJ13" s="45">
        <f t="shared" si="11"/>
        <v>0</v>
      </c>
      <c r="BK13" s="45">
        <f t="shared" si="12"/>
        <v>0</v>
      </c>
      <c r="BL13" s="45">
        <f t="shared" si="13"/>
        <v>0</v>
      </c>
      <c r="BM13" s="45">
        <f t="shared" si="14"/>
        <v>0</v>
      </c>
      <c r="BN13" s="45">
        <f t="shared" si="15"/>
        <v>2.3154699117543284E-4</v>
      </c>
      <c r="BO13" s="52"/>
      <c r="BP13" s="43">
        <f t="shared" si="33"/>
        <v>0</v>
      </c>
      <c r="BQ13" s="43">
        <f t="shared" si="34"/>
        <v>0</v>
      </c>
      <c r="BR13" s="43">
        <f t="shared" si="35"/>
        <v>2.521609313647579E-3</v>
      </c>
      <c r="BS13" s="43">
        <f t="shared" si="36"/>
        <v>1.3799851965426205E-4</v>
      </c>
      <c r="BT13" s="43">
        <f t="shared" si="37"/>
        <v>1.3799851965426205E-4</v>
      </c>
      <c r="BU13" s="43">
        <f t="shared" si="38"/>
        <v>-1.8817979952576619E-4</v>
      </c>
      <c r="BV13" s="43">
        <f t="shared" si="39"/>
        <v>-1.8817979952576619E-4</v>
      </c>
      <c r="BW13" s="43">
        <f t="shared" si="40"/>
        <v>5.4823048261845734E-3</v>
      </c>
      <c r="BX13" s="43">
        <f t="shared" si="41"/>
        <v>0</v>
      </c>
      <c r="BY13" s="43">
        <f t="shared" si="42"/>
        <v>0</v>
      </c>
      <c r="BZ13" s="43">
        <f t="shared" si="43"/>
        <v>0</v>
      </c>
      <c r="CA13" s="43">
        <f t="shared" si="44"/>
        <v>0</v>
      </c>
      <c r="CB13" s="43">
        <f t="shared" si="45"/>
        <v>0</v>
      </c>
      <c r="CC13" s="43">
        <f t="shared" si="46"/>
        <v>0</v>
      </c>
      <c r="CD13" s="43">
        <f t="shared" si="47"/>
        <v>2.4714280337720354E-3</v>
      </c>
      <c r="CE13" s="43">
        <f t="shared" si="47"/>
        <v>0</v>
      </c>
      <c r="CF13" s="43">
        <f t="shared" si="47"/>
        <v>0</v>
      </c>
      <c r="CG13" s="43">
        <f t="shared" si="17"/>
        <v>0</v>
      </c>
      <c r="CH13" s="43">
        <f t="shared" si="18"/>
        <v>0</v>
      </c>
      <c r="CI13" s="43">
        <f t="shared" si="48"/>
        <v>2.6345171933810617E-4</v>
      </c>
    </row>
    <row r="14" spans="1:108" s="20" customFormat="1">
      <c r="A14" s="48">
        <f t="shared" si="5"/>
        <v>58.5</v>
      </c>
      <c r="B14" s="21">
        <f>B13+5</f>
        <v>75</v>
      </c>
      <c r="C14" s="95">
        <v>5.5778750000000002E-2</v>
      </c>
      <c r="D14" s="49">
        <v>5.5778750000000002E-2</v>
      </c>
      <c r="E14" s="49">
        <v>5.5777500000000001E-2</v>
      </c>
      <c r="F14" s="49">
        <v>5.5098750000000002E-2</v>
      </c>
      <c r="G14" s="49">
        <v>5.5960625E-2</v>
      </c>
      <c r="H14" s="49">
        <v>5.5960625E-2</v>
      </c>
      <c r="I14" s="49">
        <v>5.5262499999999999E-2</v>
      </c>
      <c r="J14" s="49">
        <v>5.5844375000000002E-2</v>
      </c>
      <c r="K14" s="49">
        <v>5.5844375000000002E-2</v>
      </c>
      <c r="L14" s="49">
        <v>5.5778750000000002E-2</v>
      </c>
      <c r="M14" s="49">
        <v>5.5778750000000002E-2</v>
      </c>
      <c r="N14" s="49">
        <v>5.5778750000000002E-2</v>
      </c>
      <c r="O14" s="49">
        <v>5.5778750000000002E-2</v>
      </c>
      <c r="P14" s="60">
        <v>5.5778750000000002E-2</v>
      </c>
      <c r="Q14" s="60">
        <v>5.5124374999999899E-2</v>
      </c>
      <c r="R14" s="60">
        <v>5.5777500000000001E-2</v>
      </c>
      <c r="S14" s="60">
        <v>5.5778750000000002E-2</v>
      </c>
      <c r="T14" s="60">
        <v>5.5778750000000002E-2</v>
      </c>
      <c r="U14" s="60">
        <v>5.5778750000000002E-2</v>
      </c>
      <c r="V14" s="76">
        <v>5.57425E-2</v>
      </c>
      <c r="W14" s="48">
        <f t="shared" si="7"/>
        <v>58.5</v>
      </c>
      <c r="X14" s="21">
        <f>X13+5</f>
        <v>75</v>
      </c>
      <c r="Y14" s="95">
        <v>5.7115625000000003E-2</v>
      </c>
      <c r="Z14" s="49">
        <v>5.7115625000000003E-2</v>
      </c>
      <c r="AA14" s="49">
        <v>5.7113125000000001E-2</v>
      </c>
      <c r="AB14" s="49">
        <v>5.6507500000000002E-2</v>
      </c>
      <c r="AC14" s="49">
        <v>5.7175624999999897E-2</v>
      </c>
      <c r="AD14" s="49">
        <v>5.7175624999999897E-2</v>
      </c>
      <c r="AE14" s="49">
        <v>5.7202500000000003E-2</v>
      </c>
      <c r="AF14" s="49">
        <v>5.7202500000000003E-2</v>
      </c>
      <c r="AG14" s="49">
        <v>5.6606875000000001E-2</v>
      </c>
      <c r="AH14" s="49">
        <v>5.7115625000000003E-2</v>
      </c>
      <c r="AI14" s="49">
        <v>5.7115625000000003E-2</v>
      </c>
      <c r="AJ14" s="49">
        <v>5.7115625000000003E-2</v>
      </c>
      <c r="AK14" s="49">
        <v>5.7115625000000003E-2</v>
      </c>
      <c r="AL14" s="49">
        <v>5.7115625000000003E-2</v>
      </c>
      <c r="AM14" s="49">
        <v>5.7115625000000003E-2</v>
      </c>
      <c r="AN14" s="49">
        <v>5.6524999999999999E-2</v>
      </c>
      <c r="AO14" s="49">
        <v>5.7113125000000001E-2</v>
      </c>
      <c r="AP14" s="49">
        <v>5.7115625000000003E-2</v>
      </c>
      <c r="AQ14" s="49">
        <v>5.7115625000000003E-2</v>
      </c>
      <c r="AR14" s="49">
        <v>5.7115625000000003E-2</v>
      </c>
      <c r="AS14" s="76">
        <v>5.7066875000000003E-2</v>
      </c>
      <c r="AT14" s="48">
        <f t="shared" si="9"/>
        <v>58.5</v>
      </c>
      <c r="AU14" s="21">
        <v>75</v>
      </c>
      <c r="AV14" s="45">
        <f t="shared" si="19"/>
        <v>0</v>
      </c>
      <c r="AW14" s="45">
        <f t="shared" si="20"/>
        <v>2.2409967953768237E-5</v>
      </c>
      <c r="AX14" s="45">
        <f t="shared" si="21"/>
        <v>1.2191022566837731E-2</v>
      </c>
      <c r="AY14" s="45">
        <f t="shared" si="22"/>
        <v>-3.2606503372699818E-3</v>
      </c>
      <c r="AZ14" s="45">
        <f t="shared" si="23"/>
        <v>-3.2606503372699818E-3</v>
      </c>
      <c r="BA14" s="45">
        <f t="shared" si="24"/>
        <v>9.2553167648970758E-3</v>
      </c>
      <c r="BB14" s="45">
        <f t="shared" si="25"/>
        <v>-1.1765233175716507E-3</v>
      </c>
      <c r="BC14" s="45">
        <f t="shared" si="26"/>
        <v>-1.1765233175716507E-3</v>
      </c>
      <c r="BD14" s="45">
        <f t="shared" si="27"/>
        <v>0</v>
      </c>
      <c r="BE14" s="45">
        <f t="shared" si="28"/>
        <v>0</v>
      </c>
      <c r="BF14" s="45">
        <f t="shared" si="29"/>
        <v>0</v>
      </c>
      <c r="BG14" s="45">
        <f t="shared" si="30"/>
        <v>0</v>
      </c>
      <c r="BH14" s="45">
        <f t="shared" si="31"/>
        <v>0</v>
      </c>
      <c r="BI14" s="45">
        <f t="shared" si="32"/>
        <v>1.1731618223787783E-2</v>
      </c>
      <c r="BJ14" s="45">
        <f t="shared" si="11"/>
        <v>2.2409967953768237E-5</v>
      </c>
      <c r="BK14" s="45">
        <f t="shared" si="12"/>
        <v>0</v>
      </c>
      <c r="BL14" s="45">
        <f t="shared" si="13"/>
        <v>0</v>
      </c>
      <c r="BM14" s="45">
        <f t="shared" si="14"/>
        <v>0</v>
      </c>
      <c r="BN14" s="45">
        <f t="shared" si="15"/>
        <v>6.4988907065865683E-4</v>
      </c>
      <c r="BO14" s="52"/>
      <c r="BP14" s="45">
        <f t="shared" si="33"/>
        <v>0</v>
      </c>
      <c r="BQ14" s="45">
        <f t="shared" si="34"/>
        <v>4.3770859550298189E-5</v>
      </c>
      <c r="BR14" s="45">
        <f t="shared" si="35"/>
        <v>1.0647261585599404E-2</v>
      </c>
      <c r="BS14" s="45">
        <f t="shared" si="36"/>
        <v>-1.0505006292042408E-3</v>
      </c>
      <c r="BT14" s="45">
        <f t="shared" si="37"/>
        <v>-1.0505006292042408E-3</v>
      </c>
      <c r="BU14" s="45">
        <f t="shared" si="38"/>
        <v>-1.5210373693713434E-3</v>
      </c>
      <c r="BV14" s="45">
        <f t="shared" si="39"/>
        <v>-1.5210373693713434E-3</v>
      </c>
      <c r="BW14" s="45">
        <f t="shared" si="40"/>
        <v>8.9073699184768138E-3</v>
      </c>
      <c r="BX14" s="45">
        <f t="shared" si="41"/>
        <v>0</v>
      </c>
      <c r="BY14" s="45">
        <f t="shared" si="42"/>
        <v>0</v>
      </c>
      <c r="BZ14" s="45">
        <f t="shared" si="43"/>
        <v>0</v>
      </c>
      <c r="CA14" s="45">
        <f t="shared" si="44"/>
        <v>0</v>
      </c>
      <c r="CB14" s="45">
        <f t="shared" si="45"/>
        <v>0</v>
      </c>
      <c r="CC14" s="45">
        <f t="shared" si="46"/>
        <v>0</v>
      </c>
      <c r="CD14" s="45">
        <f t="shared" si="47"/>
        <v>1.0340865568747682E-2</v>
      </c>
      <c r="CE14" s="45">
        <f t="shared" si="47"/>
        <v>4.3770859550298189E-5</v>
      </c>
      <c r="CF14" s="45">
        <f t="shared" si="47"/>
        <v>0</v>
      </c>
      <c r="CG14" s="45">
        <f t="shared" si="17"/>
        <v>0</v>
      </c>
      <c r="CH14" s="45">
        <f t="shared" si="18"/>
        <v>0</v>
      </c>
      <c r="CI14" s="45">
        <f t="shared" si="48"/>
        <v>8.535317612299643E-4</v>
      </c>
    </row>
    <row r="15" spans="1:108" s="19" customFormat="1">
      <c r="A15" s="47">
        <v>60</v>
      </c>
      <c r="B15" s="21"/>
      <c r="C15" s="95">
        <f>+(C14+C16)/2</f>
        <v>5.8590625E-2</v>
      </c>
      <c r="D15" s="49">
        <f t="shared" ref="D15:V15" si="49">+(D14+D16)/2</f>
        <v>5.8590625E-2</v>
      </c>
      <c r="E15" s="49">
        <f t="shared" si="49"/>
        <v>5.8577500000000005E-2</v>
      </c>
      <c r="F15" s="49">
        <f t="shared" si="49"/>
        <v>5.7013124999999949E-2</v>
      </c>
      <c r="G15" s="49">
        <f t="shared" si="49"/>
        <v>5.8618749999999949E-2</v>
      </c>
      <c r="H15" s="49">
        <f t="shared" si="49"/>
        <v>5.8618749999999949E-2</v>
      </c>
      <c r="I15" s="49">
        <f t="shared" si="49"/>
        <v>5.7749999999999996E-2</v>
      </c>
      <c r="J15" s="49">
        <f t="shared" si="49"/>
        <v>5.8527187500000001E-2</v>
      </c>
      <c r="K15" s="49">
        <f t="shared" si="49"/>
        <v>5.8526562500000004E-2</v>
      </c>
      <c r="L15" s="49">
        <f t="shared" si="49"/>
        <v>5.8590625E-2</v>
      </c>
      <c r="M15" s="49">
        <f t="shared" si="49"/>
        <v>5.8590625E-2</v>
      </c>
      <c r="N15" s="49">
        <f t="shared" si="49"/>
        <v>5.8590000000000003E-2</v>
      </c>
      <c r="O15" s="49">
        <f t="shared" si="49"/>
        <v>5.8590625E-2</v>
      </c>
      <c r="P15" s="60">
        <f t="shared" si="49"/>
        <v>5.8590625E-2</v>
      </c>
      <c r="Q15" s="60">
        <f t="shared" si="49"/>
        <v>5.7027812499999948E-2</v>
      </c>
      <c r="R15" s="60">
        <f t="shared" si="49"/>
        <v>5.8577500000000005E-2</v>
      </c>
      <c r="S15" s="60">
        <f t="shared" si="49"/>
        <v>5.8590625E-2</v>
      </c>
      <c r="T15" s="60">
        <f t="shared" si="49"/>
        <v>5.8590625E-2</v>
      </c>
      <c r="U15" s="60">
        <f t="shared" si="49"/>
        <v>5.8590000000000003E-2</v>
      </c>
      <c r="V15" s="76">
        <f t="shared" si="49"/>
        <v>5.8436249999999995E-2</v>
      </c>
      <c r="W15" s="15">
        <v>60</v>
      </c>
      <c r="X15" s="21"/>
      <c r="Y15" s="95">
        <f>+(Y14+Y16)/2</f>
        <v>5.9885312500000003E-2</v>
      </c>
      <c r="Z15" s="49">
        <f t="shared" ref="Z15" si="50">+(Z14+Z16)/2</f>
        <v>5.9885312500000003E-2</v>
      </c>
      <c r="AA15" s="49">
        <f t="shared" ref="AA15" si="51">+(AA14+AA16)/2</f>
        <v>5.9872500000000002E-2</v>
      </c>
      <c r="AB15" s="49">
        <f t="shared" ref="AB15" si="52">+(AB14+AB16)/2</f>
        <v>5.8484062500000003E-2</v>
      </c>
      <c r="AC15" s="49">
        <f t="shared" ref="AC15" si="53">+(AC14+AC16)/2</f>
        <v>5.9980937499999901E-2</v>
      </c>
      <c r="AD15" s="49">
        <f t="shared" ref="AD15" si="54">+(AD14+AD16)/2</f>
        <v>5.9980937499999901E-2</v>
      </c>
      <c r="AE15" s="49">
        <f t="shared" ref="AE15" si="55">+(AE14+AE16)/2</f>
        <v>6.0042499999999999E-2</v>
      </c>
      <c r="AF15" s="49">
        <f t="shared" ref="AF15" si="56">+(AF14+AF16)/2</f>
        <v>6.0042499999999999E-2</v>
      </c>
      <c r="AG15" s="49">
        <f t="shared" ref="AG15" si="57">+(AG14+AG16)/2</f>
        <v>5.9133437499999955E-2</v>
      </c>
      <c r="AH15" s="49">
        <f t="shared" ref="AH15" si="58">+(AH14+AH16)/2</f>
        <v>5.98828125E-2</v>
      </c>
      <c r="AI15" s="49">
        <f t="shared" ref="AI15" si="59">+(AI14+AI16)/2</f>
        <v>5.98828125E-2</v>
      </c>
      <c r="AJ15" s="49">
        <f t="shared" ref="AJ15" si="60">+(AJ14+AJ16)/2</f>
        <v>5.98828125E-2</v>
      </c>
      <c r="AK15" s="49">
        <f t="shared" ref="AK15" si="61">+(AK14+AK16)/2</f>
        <v>5.9884062500000002E-2</v>
      </c>
      <c r="AL15" s="60">
        <f t="shared" ref="AL15" si="62">+(AL14+AL16)/2</f>
        <v>5.98828125E-2</v>
      </c>
      <c r="AM15" s="60">
        <f t="shared" ref="AM15" si="63">+(AM14+AM16)/2</f>
        <v>5.98828125E-2</v>
      </c>
      <c r="AN15" s="60">
        <f t="shared" ref="AN15" si="64">+(AN14+AN16)/2</f>
        <v>5.849625E-2</v>
      </c>
      <c r="AO15" s="60">
        <f t="shared" ref="AO15" si="65">+(AO14+AO16)/2</f>
        <v>5.9872500000000002E-2</v>
      </c>
      <c r="AP15" s="60">
        <f t="shared" ref="AP15" si="66">+(AP14+AP16)/2</f>
        <v>5.9885312500000003E-2</v>
      </c>
      <c r="AQ15" s="60">
        <f t="shared" ref="AQ15" si="67">+(AQ14+AQ16)/2</f>
        <v>5.9885312500000003E-2</v>
      </c>
      <c r="AR15" s="60">
        <f t="shared" ref="AR15" si="68">+(AR14+AR16)/2</f>
        <v>5.98828125E-2</v>
      </c>
      <c r="AS15" s="76">
        <f t="shared" ref="AS15" si="69">+(AS14+AS16)/2</f>
        <v>5.9726249999999953E-2</v>
      </c>
      <c r="AT15" s="47">
        <v>60</v>
      </c>
      <c r="AU15" s="21"/>
      <c r="AV15" s="44">
        <f t="shared" si="19"/>
        <v>0</v>
      </c>
      <c r="AW15" s="44">
        <f t="shared" si="20"/>
        <v>2.2401194730378417E-4</v>
      </c>
      <c r="AX15" s="44">
        <f t="shared" si="21"/>
        <v>2.6924102618807209E-2</v>
      </c>
      <c r="AY15" s="44">
        <f t="shared" si="22"/>
        <v>-4.8002560136452428E-4</v>
      </c>
      <c r="AZ15" s="44">
        <f t="shared" si="23"/>
        <v>-4.8002560136452428E-4</v>
      </c>
      <c r="BA15" s="44">
        <f t="shared" si="24"/>
        <v>1.4347431863032773E-2</v>
      </c>
      <c r="BB15" s="44">
        <f t="shared" si="25"/>
        <v>1.0827244119686256E-3</v>
      </c>
      <c r="BC15" s="44">
        <f t="shared" si="26"/>
        <v>1.0933916475544751E-3</v>
      </c>
      <c r="BD15" s="44">
        <f t="shared" si="27"/>
        <v>0</v>
      </c>
      <c r="BE15" s="44">
        <f t="shared" si="28"/>
        <v>0</v>
      </c>
      <c r="BF15" s="44">
        <f t="shared" si="29"/>
        <v>1.0667235585849368E-5</v>
      </c>
      <c r="BG15" s="44">
        <f t="shared" si="30"/>
        <v>0</v>
      </c>
      <c r="BH15" s="44">
        <f t="shared" ref="BH15:BH44" si="70">+($C15-P15)/$C15</f>
        <v>0</v>
      </c>
      <c r="BI15" s="44">
        <f t="shared" si="32"/>
        <v>2.6673422582538624E-2</v>
      </c>
      <c r="BJ15" s="65">
        <f t="shared" si="11"/>
        <v>2.2401194730378417E-4</v>
      </c>
      <c r="BK15" s="65">
        <f t="shared" si="12"/>
        <v>0</v>
      </c>
      <c r="BL15" s="65">
        <f t="shared" si="13"/>
        <v>0</v>
      </c>
      <c r="BM15" s="65">
        <f t="shared" si="14"/>
        <v>1.0667235585849368E-5</v>
      </c>
      <c r="BN15" s="65">
        <f t="shared" si="15"/>
        <v>2.6348071897168736E-3</v>
      </c>
      <c r="BO15" s="52"/>
      <c r="BP15" s="44">
        <f t="shared" si="33"/>
        <v>0</v>
      </c>
      <c r="BQ15" s="44">
        <f t="shared" si="34"/>
        <v>2.1395062437055279E-4</v>
      </c>
      <c r="BR15" s="44">
        <f t="shared" si="35"/>
        <v>2.3398892675061178E-2</v>
      </c>
      <c r="BS15" s="44">
        <f t="shared" si="36"/>
        <v>-1.5968022209101418E-3</v>
      </c>
      <c r="BT15" s="44">
        <f t="shared" si="37"/>
        <v>-1.5968022209101418E-3</v>
      </c>
      <c r="BU15" s="44">
        <f t="shared" si="38"/>
        <v>-2.6248088794726732E-3</v>
      </c>
      <c r="BV15" s="44">
        <f t="shared" si="39"/>
        <v>-2.6248088794726732E-3</v>
      </c>
      <c r="BW15" s="44">
        <f t="shared" si="40"/>
        <v>1.2555248835013555E-2</v>
      </c>
      <c r="BX15" s="44">
        <f t="shared" si="41"/>
        <v>4.1746463291854746E-5</v>
      </c>
      <c r="BY15" s="44">
        <f t="shared" si="42"/>
        <v>4.1746463291854746E-5</v>
      </c>
      <c r="BZ15" s="44">
        <f t="shared" si="43"/>
        <v>4.1746463291854746E-5</v>
      </c>
      <c r="CA15" s="44">
        <f t="shared" si="44"/>
        <v>2.0873231645927373E-5</v>
      </c>
      <c r="CB15" s="44">
        <f t="shared" si="45"/>
        <v>4.1746463291854746E-5</v>
      </c>
      <c r="CC15" s="44">
        <f t="shared" si="46"/>
        <v>4.1746463291854746E-5</v>
      </c>
      <c r="CD15" s="44">
        <f>+($Y15-AN15)/$Y15</f>
        <v>2.3195378666513649E-2</v>
      </c>
      <c r="CE15" s="44">
        <f>+($Y15-AO15)/$Y15</f>
        <v>2.1395062437055279E-4</v>
      </c>
      <c r="CF15" s="44">
        <f>+($Y15-AP15)/$Y15</f>
        <v>0</v>
      </c>
      <c r="CG15" s="44">
        <f t="shared" si="17"/>
        <v>0</v>
      </c>
      <c r="CH15" s="44">
        <f t="shared" si="18"/>
        <v>4.1746463291854746E-5</v>
      </c>
      <c r="CI15" s="44">
        <f t="shared" si="48"/>
        <v>2.6561187269424332E-3</v>
      </c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</row>
    <row r="16" spans="1:108">
      <c r="A16" s="15">
        <f t="shared" ref="A16:A21" si="71">B16*$C$60</f>
        <v>62.400000000000006</v>
      </c>
      <c r="B16" s="21">
        <f>B14+5</f>
        <v>80</v>
      </c>
      <c r="C16" s="93">
        <v>6.1402499999999999E-2</v>
      </c>
      <c r="D16" s="5">
        <v>6.1402499999999999E-2</v>
      </c>
      <c r="E16" s="5">
        <v>6.1377500000000002E-2</v>
      </c>
      <c r="F16" s="5">
        <v>5.8927499999999897E-2</v>
      </c>
      <c r="G16" s="5">
        <v>6.1276874999999897E-2</v>
      </c>
      <c r="H16" s="5">
        <v>6.1276874999999897E-2</v>
      </c>
      <c r="I16" s="5">
        <v>6.0237499999999999E-2</v>
      </c>
      <c r="J16" s="5">
        <v>6.1210000000000001E-2</v>
      </c>
      <c r="K16" s="5">
        <v>6.1208749999999999E-2</v>
      </c>
      <c r="L16" s="5">
        <v>6.1402499999999999E-2</v>
      </c>
      <c r="M16" s="5">
        <v>6.1402499999999999E-2</v>
      </c>
      <c r="N16" s="5">
        <v>6.1401249999999997E-2</v>
      </c>
      <c r="O16" s="5">
        <v>6.1402499999999999E-2</v>
      </c>
      <c r="P16" s="58">
        <v>6.1402499999999999E-2</v>
      </c>
      <c r="Q16" s="58">
        <v>5.8931249999999998E-2</v>
      </c>
      <c r="R16" s="58">
        <v>6.1377500000000002E-2</v>
      </c>
      <c r="S16" s="58">
        <v>6.1402499999999999E-2</v>
      </c>
      <c r="T16" s="58">
        <v>6.1402499999999999E-2</v>
      </c>
      <c r="U16" s="58">
        <v>6.1401249999999997E-2</v>
      </c>
      <c r="V16" s="74">
        <v>6.1129999999999997E-2</v>
      </c>
      <c r="W16" s="15">
        <f t="shared" si="7"/>
        <v>62.400000000000006</v>
      </c>
      <c r="X16" s="1">
        <f>X14+5</f>
        <v>80</v>
      </c>
      <c r="Y16" s="93">
        <v>6.2655000000000002E-2</v>
      </c>
      <c r="Z16" s="5">
        <v>6.2655000000000002E-2</v>
      </c>
      <c r="AA16" s="5">
        <v>6.2631875000000004E-2</v>
      </c>
      <c r="AB16" s="5">
        <v>6.0460624999999997E-2</v>
      </c>
      <c r="AC16" s="5">
        <v>6.2786249999999905E-2</v>
      </c>
      <c r="AD16" s="5">
        <v>6.2786249999999905E-2</v>
      </c>
      <c r="AE16" s="5">
        <v>6.2882499999999994E-2</v>
      </c>
      <c r="AF16" s="5">
        <v>6.2882499999999994E-2</v>
      </c>
      <c r="AG16" s="5">
        <v>6.1659999999999902E-2</v>
      </c>
      <c r="AH16" s="5">
        <v>6.2649999999999997E-2</v>
      </c>
      <c r="AI16" s="5">
        <v>6.2649999999999997E-2</v>
      </c>
      <c r="AJ16" s="5">
        <v>6.2649999999999997E-2</v>
      </c>
      <c r="AK16" s="5">
        <v>6.26525E-2</v>
      </c>
      <c r="AL16" s="5">
        <v>6.2649999999999997E-2</v>
      </c>
      <c r="AM16" s="5">
        <v>6.2649999999999997E-2</v>
      </c>
      <c r="AN16" s="5">
        <v>6.04675E-2</v>
      </c>
      <c r="AO16" s="5">
        <v>6.2631875000000004E-2</v>
      </c>
      <c r="AP16" s="5">
        <v>6.2655000000000002E-2</v>
      </c>
      <c r="AQ16" s="5">
        <v>6.2655000000000002E-2</v>
      </c>
      <c r="AR16" s="5">
        <v>6.2649999999999997E-2</v>
      </c>
      <c r="AS16" s="74">
        <v>6.2385624999999903E-2</v>
      </c>
      <c r="AT16" s="15">
        <f t="shared" si="9"/>
        <v>62.400000000000006</v>
      </c>
      <c r="AU16" s="1">
        <v>80</v>
      </c>
      <c r="AV16" s="43">
        <f t="shared" si="19"/>
        <v>0</v>
      </c>
      <c r="AW16" s="43">
        <f t="shared" si="20"/>
        <v>4.0714954602821135E-4</v>
      </c>
      <c r="AX16" s="43">
        <f t="shared" si="21"/>
        <v>4.0307805056799026E-2</v>
      </c>
      <c r="AY16" s="43">
        <f t="shared" si="22"/>
        <v>2.045926468793638E-3</v>
      </c>
      <c r="AZ16" s="43">
        <f t="shared" si="23"/>
        <v>2.045926468793638E-3</v>
      </c>
      <c r="BA16" s="43">
        <f t="shared" si="24"/>
        <v>1.8973168844916729E-2</v>
      </c>
      <c r="BB16" s="43">
        <f t="shared" si="25"/>
        <v>3.1350515044175436E-3</v>
      </c>
      <c r="BC16" s="43">
        <f t="shared" si="26"/>
        <v>3.1554089817189771E-3</v>
      </c>
      <c r="BD16" s="43">
        <f t="shared" si="27"/>
        <v>0</v>
      </c>
      <c r="BE16" s="43">
        <f t="shared" si="28"/>
        <v>0</v>
      </c>
      <c r="BF16" s="43">
        <f t="shared" si="29"/>
        <v>2.0357477301433168E-5</v>
      </c>
      <c r="BG16" s="43">
        <f t="shared" si="30"/>
        <v>0</v>
      </c>
      <c r="BH16" s="43">
        <f t="shared" si="70"/>
        <v>0</v>
      </c>
      <c r="BI16" s="43">
        <f t="shared" si="32"/>
        <v>4.0246732624893145E-2</v>
      </c>
      <c r="BJ16" s="45">
        <f t="shared" si="11"/>
        <v>4.0714954602821135E-4</v>
      </c>
      <c r="BK16" s="45">
        <f t="shared" si="12"/>
        <v>0</v>
      </c>
      <c r="BL16" s="45">
        <f t="shared" si="13"/>
        <v>0</v>
      </c>
      <c r="BM16" s="45">
        <f t="shared" si="14"/>
        <v>2.0357477301433168E-5</v>
      </c>
      <c r="BN16" s="45">
        <f t="shared" si="15"/>
        <v>4.4379300517080238E-3</v>
      </c>
      <c r="BO16" s="52"/>
      <c r="BP16" s="43">
        <f t="shared" si="33"/>
        <v>0</v>
      </c>
      <c r="BQ16" s="43">
        <f t="shared" si="34"/>
        <v>3.6908467001833594E-4</v>
      </c>
      <c r="BR16" s="43">
        <f t="shared" si="35"/>
        <v>3.502314260633637E-2</v>
      </c>
      <c r="BS16" s="43">
        <f t="shared" si="36"/>
        <v>-2.0948048838863981E-3</v>
      </c>
      <c r="BT16" s="43">
        <f t="shared" si="37"/>
        <v>-2.0948048838863981E-3</v>
      </c>
      <c r="BU16" s="43">
        <f t="shared" si="38"/>
        <v>-3.6309951320723259E-3</v>
      </c>
      <c r="BV16" s="43">
        <f t="shared" si="39"/>
        <v>-3.6309951320723259E-3</v>
      </c>
      <c r="BW16" s="43">
        <f t="shared" si="40"/>
        <v>1.5880616072142684E-2</v>
      </c>
      <c r="BX16" s="43">
        <f t="shared" si="41"/>
        <v>7.9802090814859152E-5</v>
      </c>
      <c r="BY16" s="43">
        <f t="shared" si="42"/>
        <v>7.9802090814859152E-5</v>
      </c>
      <c r="BZ16" s="43">
        <f t="shared" si="43"/>
        <v>7.9802090814859152E-5</v>
      </c>
      <c r="CA16" s="43">
        <f t="shared" si="44"/>
        <v>3.9901045407429576E-5</v>
      </c>
      <c r="CB16" s="43">
        <f t="shared" si="45"/>
        <v>7.9802090814859152E-5</v>
      </c>
      <c r="CC16" s="43">
        <f t="shared" si="46"/>
        <v>7.9802090814859152E-5</v>
      </c>
      <c r="CD16" s="43">
        <f t="shared" si="47"/>
        <v>3.4913414731465996E-2</v>
      </c>
      <c r="CE16" s="43">
        <f t="shared" si="47"/>
        <v>3.6908467001833594E-4</v>
      </c>
      <c r="CF16" s="43">
        <f t="shared" si="47"/>
        <v>0</v>
      </c>
      <c r="CG16" s="43">
        <f t="shared" si="17"/>
        <v>0</v>
      </c>
      <c r="CH16" s="43">
        <f t="shared" si="18"/>
        <v>7.9802090814859152E-5</v>
      </c>
      <c r="CI16" s="43">
        <f t="shared" si="48"/>
        <v>4.2993376426478233E-3</v>
      </c>
    </row>
    <row r="17" spans="1:108">
      <c r="A17" s="15">
        <f t="shared" si="71"/>
        <v>66.3</v>
      </c>
      <c r="B17" s="21">
        <f t="shared" si="6"/>
        <v>85</v>
      </c>
      <c r="C17" s="94">
        <v>6.7288125000000004E-2</v>
      </c>
      <c r="D17" s="8">
        <v>6.7288125000000004E-2</v>
      </c>
      <c r="E17" s="8">
        <v>6.7223124999999995E-2</v>
      </c>
      <c r="F17" s="8">
        <v>6.1014374999999899E-2</v>
      </c>
      <c r="G17" s="8">
        <v>6.6872500000000001E-2</v>
      </c>
      <c r="H17" s="8">
        <v>6.6872500000000001E-2</v>
      </c>
      <c r="I17" s="8">
        <v>6.4976874999999906E-2</v>
      </c>
      <c r="J17" s="8">
        <v>6.6854374999999994E-2</v>
      </c>
      <c r="K17" s="8">
        <v>6.6848124999999994E-2</v>
      </c>
      <c r="L17" s="8">
        <v>6.7268124999999998E-2</v>
      </c>
      <c r="M17" s="8">
        <v>6.7268124999999998E-2</v>
      </c>
      <c r="N17" s="8">
        <v>6.7274374999999997E-2</v>
      </c>
      <c r="O17" s="8">
        <v>6.7269374999999895E-2</v>
      </c>
      <c r="P17" s="59">
        <v>6.7268124999999998E-2</v>
      </c>
      <c r="Q17" s="59">
        <v>6.0904999999999897E-2</v>
      </c>
      <c r="R17" s="59">
        <v>6.7221874999999903E-2</v>
      </c>
      <c r="S17" s="59">
        <v>6.7288125000000004E-2</v>
      </c>
      <c r="T17" s="59">
        <v>6.7288125000000004E-2</v>
      </c>
      <c r="U17" s="59">
        <v>6.7274374999999997E-2</v>
      </c>
      <c r="V17" s="75">
        <v>6.6071249999999998E-2</v>
      </c>
      <c r="W17" s="15">
        <f t="shared" si="7"/>
        <v>66.3</v>
      </c>
      <c r="X17" s="7">
        <f t="shared" si="8"/>
        <v>85</v>
      </c>
      <c r="Y17" s="94">
        <v>6.8619374999999996E-2</v>
      </c>
      <c r="Z17" s="8">
        <v>6.8619374999999996E-2</v>
      </c>
      <c r="AA17" s="8">
        <v>6.8573124999999999E-2</v>
      </c>
      <c r="AB17" s="8">
        <v>6.2581874999999995E-2</v>
      </c>
      <c r="AC17" s="8">
        <v>6.8381250000000005E-2</v>
      </c>
      <c r="AD17" s="8">
        <v>6.8381250000000005E-2</v>
      </c>
      <c r="AE17" s="8">
        <v>6.8325625000000001E-2</v>
      </c>
      <c r="AF17" s="8">
        <v>6.8325625000000001E-2</v>
      </c>
      <c r="AG17" s="8">
        <v>6.6278749999999997E-2</v>
      </c>
      <c r="AH17" s="8">
        <v>6.8604374999999995E-2</v>
      </c>
      <c r="AI17" s="8">
        <v>6.8598124999999996E-2</v>
      </c>
      <c r="AJ17" s="8">
        <v>6.8591874999999997E-2</v>
      </c>
      <c r="AK17" s="8">
        <v>6.8604374999999995E-2</v>
      </c>
      <c r="AL17" s="8">
        <v>6.8594374999999999E-2</v>
      </c>
      <c r="AM17" s="8">
        <v>6.8593125000000005E-2</v>
      </c>
      <c r="AN17" s="8">
        <v>6.2502499999999905E-2</v>
      </c>
      <c r="AO17" s="8">
        <v>6.8573124999999999E-2</v>
      </c>
      <c r="AP17" s="8">
        <v>6.8619374999999996E-2</v>
      </c>
      <c r="AQ17" s="8">
        <v>6.8616874999999994E-2</v>
      </c>
      <c r="AR17" s="8">
        <v>6.8605625000000003E-2</v>
      </c>
      <c r="AS17" s="75">
        <v>6.7346249999999996E-2</v>
      </c>
      <c r="AT17" s="15">
        <f t="shared" si="9"/>
        <v>66.3</v>
      </c>
      <c r="AU17" s="7">
        <v>85</v>
      </c>
      <c r="AV17" s="42">
        <f t="shared" si="19"/>
        <v>0</v>
      </c>
      <c r="AW17" s="42">
        <f t="shared" si="20"/>
        <v>9.6599511429408221E-4</v>
      </c>
      <c r="AX17" s="42">
        <f t="shared" si="21"/>
        <v>9.3237105358487921E-2</v>
      </c>
      <c r="AY17" s="42">
        <f t="shared" si="22"/>
        <v>6.1767956827449531E-3</v>
      </c>
      <c r="AZ17" s="42">
        <f t="shared" si="23"/>
        <v>6.1767956827449531E-3</v>
      </c>
      <c r="BA17" s="42">
        <f t="shared" si="24"/>
        <v>3.4348557044799478E-2</v>
      </c>
      <c r="BB17" s="42">
        <f t="shared" si="25"/>
        <v>6.4461597050001094E-3</v>
      </c>
      <c r="BC17" s="42">
        <f t="shared" si="26"/>
        <v>6.5390438506052855E-3</v>
      </c>
      <c r="BD17" s="42">
        <f t="shared" si="27"/>
        <v>2.9722926593668829E-4</v>
      </c>
      <c r="BE17" s="42">
        <f t="shared" si="28"/>
        <v>2.9722926593668829E-4</v>
      </c>
      <c r="BF17" s="42">
        <f t="shared" si="29"/>
        <v>2.0434512033151185E-4</v>
      </c>
      <c r="BG17" s="42">
        <f t="shared" si="30"/>
        <v>2.7865243681717922E-4</v>
      </c>
      <c r="BH17" s="42">
        <f t="shared" si="70"/>
        <v>2.9722926593668829E-4</v>
      </c>
      <c r="BI17" s="42">
        <f t="shared" si="32"/>
        <v>9.4862577906578718E-2</v>
      </c>
      <c r="BJ17" s="42">
        <f t="shared" si="11"/>
        <v>9.8457194341647868E-4</v>
      </c>
      <c r="BK17" s="42">
        <f t="shared" si="12"/>
        <v>0</v>
      </c>
      <c r="BL17" s="42">
        <f t="shared" si="13"/>
        <v>0</v>
      </c>
      <c r="BM17" s="42">
        <f t="shared" si="14"/>
        <v>2.0434512033151185E-4</v>
      </c>
      <c r="BN17" s="42">
        <f t="shared" si="15"/>
        <v>1.8084543149329932E-2</v>
      </c>
      <c r="BO17" s="52"/>
      <c r="BP17" s="42">
        <f t="shared" si="33"/>
        <v>0</v>
      </c>
      <c r="BQ17" s="42">
        <f t="shared" si="34"/>
        <v>6.7400788771389546E-4</v>
      </c>
      <c r="BR17" s="42">
        <f t="shared" si="35"/>
        <v>8.7985353990764292E-2</v>
      </c>
      <c r="BS17" s="42">
        <f t="shared" si="36"/>
        <v>3.4702298002567324E-3</v>
      </c>
      <c r="BT17" s="42">
        <f t="shared" si="37"/>
        <v>3.4702298002567324E-3</v>
      </c>
      <c r="BU17" s="42">
        <f t="shared" si="38"/>
        <v>4.2808609084532675E-3</v>
      </c>
      <c r="BV17" s="42">
        <f t="shared" si="39"/>
        <v>4.2808609084532675E-3</v>
      </c>
      <c r="BW17" s="42">
        <f t="shared" si="40"/>
        <v>3.4110264047144109E-2</v>
      </c>
      <c r="BX17" s="42">
        <f t="shared" si="41"/>
        <v>2.1859715277210154E-4</v>
      </c>
      <c r="BY17" s="42">
        <f t="shared" si="42"/>
        <v>3.0967929976046031E-4</v>
      </c>
      <c r="BZ17" s="42">
        <f t="shared" si="43"/>
        <v>4.0076144674881911E-4</v>
      </c>
      <c r="CA17" s="42">
        <f t="shared" si="44"/>
        <v>2.1859715277210154E-4</v>
      </c>
      <c r="CB17" s="42">
        <f t="shared" si="45"/>
        <v>3.6432858795343515E-4</v>
      </c>
      <c r="CC17" s="42">
        <f t="shared" si="46"/>
        <v>3.8254501735102597E-4</v>
      </c>
      <c r="CD17" s="42">
        <f t="shared" si="47"/>
        <v>8.9142097257517885E-2</v>
      </c>
      <c r="CE17" s="42">
        <f t="shared" si="47"/>
        <v>6.7400788771389546E-4</v>
      </c>
      <c r="CF17" s="42">
        <f t="shared" si="47"/>
        <v>0</v>
      </c>
      <c r="CG17" s="42">
        <f t="shared" si="17"/>
        <v>3.6432858795383961E-5</v>
      </c>
      <c r="CH17" s="42">
        <f t="shared" si="18"/>
        <v>2.0038072337430843E-4</v>
      </c>
      <c r="CI17" s="42">
        <f t="shared" si="48"/>
        <v>1.8553433341530728E-2</v>
      </c>
    </row>
    <row r="18" spans="1:108">
      <c r="A18" s="15">
        <f t="shared" si="71"/>
        <v>70.2</v>
      </c>
      <c r="B18" s="21">
        <f t="shared" si="6"/>
        <v>90</v>
      </c>
      <c r="C18" s="93">
        <v>7.4484999999999899E-2</v>
      </c>
      <c r="D18" s="5">
        <v>7.4484999999999899E-2</v>
      </c>
      <c r="E18" s="5">
        <v>7.4339374999999902E-2</v>
      </c>
      <c r="F18" s="5">
        <v>6.22225E-2</v>
      </c>
      <c r="G18" s="5">
        <v>7.4287500000000006E-2</v>
      </c>
      <c r="H18" s="5">
        <v>7.4287500000000006E-2</v>
      </c>
      <c r="I18" s="5">
        <v>7.0783750000000006E-2</v>
      </c>
      <c r="J18" s="5">
        <v>7.4202499999999894E-2</v>
      </c>
      <c r="K18" s="5">
        <v>7.4154999999999999E-2</v>
      </c>
      <c r="L18" s="5">
        <v>7.4398124999999996E-2</v>
      </c>
      <c r="M18" s="5">
        <v>7.4393124999999893E-2</v>
      </c>
      <c r="N18" s="5">
        <v>7.4428124999999901E-2</v>
      </c>
      <c r="O18" s="5">
        <v>7.4405624999999906E-2</v>
      </c>
      <c r="P18" s="58">
        <v>7.4398124999999898E-2</v>
      </c>
      <c r="Q18" s="58">
        <v>6.199375E-2</v>
      </c>
      <c r="R18" s="58">
        <v>7.4335624999999905E-2</v>
      </c>
      <c r="S18" s="58">
        <v>7.4484999999999899E-2</v>
      </c>
      <c r="T18" s="58">
        <v>7.4483749999999904E-2</v>
      </c>
      <c r="U18" s="58">
        <v>7.4419374999999996E-2</v>
      </c>
      <c r="V18" s="74">
        <v>7.1484374999999906E-2</v>
      </c>
      <c r="W18" s="15">
        <f t="shared" si="7"/>
        <v>70.2</v>
      </c>
      <c r="X18" s="1">
        <f t="shared" si="8"/>
        <v>90</v>
      </c>
      <c r="Y18" s="93">
        <v>7.5998125E-2</v>
      </c>
      <c r="Z18" s="5">
        <v>7.5998125E-2</v>
      </c>
      <c r="AA18" s="5">
        <v>7.5842499999999993E-2</v>
      </c>
      <c r="AB18" s="5">
        <v>6.3570624999999895E-2</v>
      </c>
      <c r="AC18" s="5">
        <v>7.5714375E-2</v>
      </c>
      <c r="AD18" s="5">
        <v>7.5714375E-2</v>
      </c>
      <c r="AE18" s="5">
        <v>7.5382499999999894E-2</v>
      </c>
      <c r="AF18" s="5">
        <v>7.5382499999999894E-2</v>
      </c>
      <c r="AG18" s="5">
        <v>7.1968124999999994E-2</v>
      </c>
      <c r="AH18" s="5">
        <v>7.5943125E-2</v>
      </c>
      <c r="AI18" s="5">
        <v>7.5929374999999993E-2</v>
      </c>
      <c r="AJ18" s="5">
        <v>7.5922500000000004E-2</v>
      </c>
      <c r="AK18" s="5">
        <v>7.5949375E-2</v>
      </c>
      <c r="AL18" s="5">
        <v>7.5931249999999895E-2</v>
      </c>
      <c r="AM18" s="5">
        <v>7.5924999999999895E-2</v>
      </c>
      <c r="AN18" s="5">
        <v>6.3420624999999994E-2</v>
      </c>
      <c r="AO18" s="5">
        <v>7.5836874999999998E-2</v>
      </c>
      <c r="AP18" s="5">
        <v>7.5998125E-2</v>
      </c>
      <c r="AQ18" s="5">
        <v>7.59956249999999E-2</v>
      </c>
      <c r="AR18" s="5">
        <v>7.5941874999999895E-2</v>
      </c>
      <c r="AS18" s="74">
        <v>7.2690624999999995E-2</v>
      </c>
      <c r="AT18" s="15">
        <f t="shared" si="9"/>
        <v>70.2</v>
      </c>
      <c r="AU18" s="1">
        <v>90</v>
      </c>
      <c r="AV18" s="43">
        <f t="shared" si="19"/>
        <v>0</v>
      </c>
      <c r="AW18" s="43">
        <f t="shared" si="20"/>
        <v>1.9550916291870397E-3</v>
      </c>
      <c r="AX18" s="43">
        <f t="shared" si="21"/>
        <v>0.16463046250922891</v>
      </c>
      <c r="AY18" s="43">
        <f t="shared" si="22"/>
        <v>2.6515405786385511E-3</v>
      </c>
      <c r="AZ18" s="43">
        <f t="shared" si="23"/>
        <v>2.6515405786385511E-3</v>
      </c>
      <c r="BA18" s="43">
        <f t="shared" si="24"/>
        <v>4.9691212995903837E-2</v>
      </c>
      <c r="BB18" s="43">
        <f t="shared" si="25"/>
        <v>3.7927099415990513E-3</v>
      </c>
      <c r="BC18" s="43">
        <f t="shared" si="26"/>
        <v>4.4304222326629556E-3</v>
      </c>
      <c r="BD18" s="43">
        <f t="shared" si="27"/>
        <v>1.166342216552368E-3</v>
      </c>
      <c r="BE18" s="43">
        <f t="shared" si="28"/>
        <v>1.233469826139562E-3</v>
      </c>
      <c r="BF18" s="43">
        <f t="shared" si="29"/>
        <v>7.6357655903870549E-4</v>
      </c>
      <c r="BG18" s="43">
        <f t="shared" si="30"/>
        <v>1.0656508021748372E-3</v>
      </c>
      <c r="BH18" s="43">
        <f t="shared" si="70"/>
        <v>1.166342216553672E-3</v>
      </c>
      <c r="BI18" s="43">
        <f t="shared" si="32"/>
        <v>0.16770155064778031</v>
      </c>
      <c r="BJ18" s="45">
        <f t="shared" si="11"/>
        <v>2.0054373363763639E-3</v>
      </c>
      <c r="BK18" s="45">
        <f t="shared" si="12"/>
        <v>0</v>
      </c>
      <c r="BL18" s="45">
        <f t="shared" si="13"/>
        <v>1.6781902396379312E-5</v>
      </c>
      <c r="BM18" s="45">
        <f t="shared" si="14"/>
        <v>8.8104987581261542E-4</v>
      </c>
      <c r="BN18" s="45">
        <f t="shared" si="15"/>
        <v>4.0284956702691777E-2</v>
      </c>
      <c r="BO18" s="52"/>
      <c r="BP18" s="43">
        <f t="shared" si="33"/>
        <v>0</v>
      </c>
      <c r="BQ18" s="43">
        <f t="shared" si="34"/>
        <v>2.0477478885170715E-3</v>
      </c>
      <c r="BR18" s="43">
        <f t="shared" si="35"/>
        <v>0.1635237711456711</v>
      </c>
      <c r="BS18" s="43">
        <f t="shared" si="36"/>
        <v>3.7336447445249377E-3</v>
      </c>
      <c r="BT18" s="43">
        <f t="shared" si="37"/>
        <v>3.7336447445249377E-3</v>
      </c>
      <c r="BU18" s="43">
        <f t="shared" si="38"/>
        <v>8.1005287959420805E-3</v>
      </c>
      <c r="BV18" s="43">
        <f t="shared" si="39"/>
        <v>8.1005287959420805E-3</v>
      </c>
      <c r="BW18" s="43">
        <f t="shared" si="40"/>
        <v>5.3027624036777299E-2</v>
      </c>
      <c r="BX18" s="43">
        <f t="shared" si="41"/>
        <v>7.2370206501804477E-4</v>
      </c>
      <c r="BY18" s="43">
        <f t="shared" si="42"/>
        <v>9.0462758127264728E-4</v>
      </c>
      <c r="BZ18" s="43">
        <f t="shared" si="43"/>
        <v>9.9509033939976601E-4</v>
      </c>
      <c r="CA18" s="43">
        <f t="shared" si="44"/>
        <v>6.4146319399327521E-4</v>
      </c>
      <c r="CB18" s="43">
        <f t="shared" si="45"/>
        <v>8.7995591996651288E-4</v>
      </c>
      <c r="CC18" s="43">
        <f t="shared" si="46"/>
        <v>9.6219479099128244E-4</v>
      </c>
      <c r="CD18" s="43">
        <f t="shared" si="47"/>
        <v>0.16549750405026448</v>
      </c>
      <c r="CE18" s="43">
        <f t="shared" si="47"/>
        <v>2.1217628724393093E-3</v>
      </c>
      <c r="CF18" s="43">
        <f t="shared" si="47"/>
        <v>0</v>
      </c>
      <c r="CG18" s="43">
        <f t="shared" si="17"/>
        <v>3.2895548411222578E-5</v>
      </c>
      <c r="CH18" s="43">
        <f t="shared" si="18"/>
        <v>7.4014983922438644E-4</v>
      </c>
      <c r="CI18" s="43">
        <f t="shared" si="48"/>
        <v>4.3520810546312884E-2</v>
      </c>
    </row>
    <row r="19" spans="1:108">
      <c r="A19" s="15">
        <f t="shared" si="71"/>
        <v>74.100000000000009</v>
      </c>
      <c r="B19" s="21">
        <f t="shared" si="6"/>
        <v>95</v>
      </c>
      <c r="C19" s="93">
        <v>8.62506249999999E-2</v>
      </c>
      <c r="D19" s="5">
        <v>8.62506249999999E-2</v>
      </c>
      <c r="E19" s="5">
        <v>8.5958749999999903E-2</v>
      </c>
      <c r="F19" s="5">
        <v>6.5095624999999893E-2</v>
      </c>
      <c r="G19" s="5">
        <v>8.6098750000000002E-2</v>
      </c>
      <c r="H19" s="5">
        <v>8.6098750000000002E-2</v>
      </c>
      <c r="I19" s="5">
        <v>8.1291874999999902E-2</v>
      </c>
      <c r="J19" s="5">
        <v>8.6130624999999905E-2</v>
      </c>
      <c r="K19" s="5">
        <v>8.5950625000000003E-2</v>
      </c>
      <c r="L19" s="5">
        <v>8.5991874999999995E-2</v>
      </c>
      <c r="M19" s="5">
        <v>8.5974999999999899E-2</v>
      </c>
      <c r="N19" s="5">
        <v>8.6154999999999995E-2</v>
      </c>
      <c r="O19" s="5">
        <v>8.6017499999999997E-2</v>
      </c>
      <c r="P19" s="58">
        <v>8.5984374999999905E-2</v>
      </c>
      <c r="Q19" s="58">
        <v>6.4849374999999904E-2</v>
      </c>
      <c r="R19" s="58">
        <v>8.5939374999999901E-2</v>
      </c>
      <c r="S19" s="58">
        <v>8.62506249999999E-2</v>
      </c>
      <c r="T19" s="58">
        <v>8.6243124999999907E-2</v>
      </c>
      <c r="U19" s="58">
        <v>8.6144999999999999E-2</v>
      </c>
      <c r="V19" s="74">
        <v>8.0184375000000002E-2</v>
      </c>
      <c r="W19" s="15">
        <f t="shared" si="7"/>
        <v>74.100000000000009</v>
      </c>
      <c r="X19" s="1">
        <f t="shared" si="8"/>
        <v>95</v>
      </c>
      <c r="Y19" s="93">
        <v>8.8588749999999994E-2</v>
      </c>
      <c r="Z19" s="5">
        <v>8.8588749999999994E-2</v>
      </c>
      <c r="AA19" s="5">
        <v>8.8304374999999893E-2</v>
      </c>
      <c r="AB19" s="5">
        <v>6.6721249999999996E-2</v>
      </c>
      <c r="AC19" s="5">
        <v>8.8143124999999906E-2</v>
      </c>
      <c r="AD19" s="5">
        <v>8.8150624999999996E-2</v>
      </c>
      <c r="AE19" s="5">
        <v>8.8463749999999994E-2</v>
      </c>
      <c r="AF19" s="5">
        <v>8.8463749999999994E-2</v>
      </c>
      <c r="AG19" s="5">
        <v>8.2459375000000001E-2</v>
      </c>
      <c r="AH19" s="5">
        <v>8.8385624999999995E-2</v>
      </c>
      <c r="AI19" s="5">
        <v>8.8300624999999994E-2</v>
      </c>
      <c r="AJ19" s="5">
        <v>8.8232500000000005E-2</v>
      </c>
      <c r="AK19" s="5">
        <v>8.8471250000000001E-2</v>
      </c>
      <c r="AL19" s="5">
        <v>8.8324374999999997E-2</v>
      </c>
      <c r="AM19" s="5">
        <v>8.82906249999999E-2</v>
      </c>
      <c r="AN19" s="5">
        <v>6.6358749999999994E-2</v>
      </c>
      <c r="AO19" s="5">
        <v>8.8296874999999997E-2</v>
      </c>
      <c r="AP19" s="5">
        <v>8.8588749999999994E-2</v>
      </c>
      <c r="AQ19" s="5">
        <v>8.8583749999999906E-2</v>
      </c>
      <c r="AR19" s="5">
        <v>8.8453749999999998E-2</v>
      </c>
      <c r="AS19" s="74">
        <v>8.1984374999999998E-2</v>
      </c>
      <c r="AT19" s="15">
        <f t="shared" si="9"/>
        <v>74.100000000000009</v>
      </c>
      <c r="AU19" s="1">
        <v>95</v>
      </c>
      <c r="AV19" s="43">
        <f t="shared" si="19"/>
        <v>0</v>
      </c>
      <c r="AW19" s="43">
        <f t="shared" si="20"/>
        <v>3.3840334490329469E-3</v>
      </c>
      <c r="AX19" s="43">
        <f t="shared" si="21"/>
        <v>0.2452735849740223</v>
      </c>
      <c r="AY19" s="43">
        <f t="shared" si="22"/>
        <v>1.7608568053842947E-3</v>
      </c>
      <c r="AZ19" s="43">
        <f t="shared" si="23"/>
        <v>1.7608568053842947E-3</v>
      </c>
      <c r="BA19" s="43">
        <f t="shared" si="24"/>
        <v>5.7492337012050677E-2</v>
      </c>
      <c r="BB19" s="43">
        <f t="shared" si="25"/>
        <v>1.3912942659835247E-3</v>
      </c>
      <c r="BC19" s="43">
        <f t="shared" si="26"/>
        <v>3.478235664957766E-3</v>
      </c>
      <c r="BD19" s="43">
        <f t="shared" si="27"/>
        <v>2.9999782610259946E-3</v>
      </c>
      <c r="BE19" s="43">
        <f t="shared" si="28"/>
        <v>3.1956290171810567E-3</v>
      </c>
      <c r="BF19" s="43">
        <f t="shared" si="29"/>
        <v>1.1086876182045628E-3</v>
      </c>
      <c r="BG19" s="43">
        <f t="shared" si="30"/>
        <v>2.7028789646440688E-3</v>
      </c>
      <c r="BH19" s="43">
        <f t="shared" si="70"/>
        <v>3.0869341526510211E-3</v>
      </c>
      <c r="BI19" s="43">
        <f t="shared" si="32"/>
        <v>0.24812863674900931</v>
      </c>
      <c r="BJ19" s="45">
        <f t="shared" si="11"/>
        <v>3.6086695023949031E-3</v>
      </c>
      <c r="BK19" s="45">
        <f t="shared" si="12"/>
        <v>0</v>
      </c>
      <c r="BL19" s="45">
        <f t="shared" si="13"/>
        <v>8.6955891623899899E-5</v>
      </c>
      <c r="BM19" s="45">
        <f t="shared" si="14"/>
        <v>1.224628807036483E-3</v>
      </c>
      <c r="BN19" s="45">
        <f t="shared" si="15"/>
        <v>7.0332823675189657E-2</v>
      </c>
      <c r="BO19" s="52"/>
      <c r="BP19" s="43">
        <f t="shared" si="33"/>
        <v>0</v>
      </c>
      <c r="BQ19" s="43">
        <f t="shared" si="34"/>
        <v>3.2100577104892049E-3</v>
      </c>
      <c r="BR19" s="43">
        <f t="shared" si="35"/>
        <v>0.24684285532869579</v>
      </c>
      <c r="BS19" s="43">
        <f t="shared" si="36"/>
        <v>5.0302662584141705E-3</v>
      </c>
      <c r="BT19" s="43">
        <f t="shared" si="37"/>
        <v>4.9456053957189546E-3</v>
      </c>
      <c r="BU19" s="43">
        <f t="shared" si="38"/>
        <v>1.4110143782365156E-3</v>
      </c>
      <c r="BV19" s="43">
        <f t="shared" si="39"/>
        <v>1.4110143782365156E-3</v>
      </c>
      <c r="BW19" s="43">
        <f t="shared" si="40"/>
        <v>6.9189090036827397E-2</v>
      </c>
      <c r="BX19" s="43">
        <f t="shared" si="41"/>
        <v>2.2928983646343182E-3</v>
      </c>
      <c r="BY19" s="43">
        <f t="shared" si="42"/>
        <v>3.2523881418351675E-3</v>
      </c>
      <c r="BZ19" s="43">
        <f t="shared" si="43"/>
        <v>4.0213909779739359E-3</v>
      </c>
      <c r="CA19" s="43">
        <f t="shared" si="44"/>
        <v>1.3263535155422401E-3</v>
      </c>
      <c r="CB19" s="43">
        <f t="shared" si="45"/>
        <v>2.9842954099701968E-3</v>
      </c>
      <c r="CC19" s="43">
        <f t="shared" si="46"/>
        <v>3.3652692920951416E-3</v>
      </c>
      <c r="CD19" s="43">
        <f t="shared" si="47"/>
        <v>0.25093479702558169</v>
      </c>
      <c r="CE19" s="43">
        <f t="shared" si="47"/>
        <v>3.2947185731822272E-3</v>
      </c>
      <c r="CF19" s="43">
        <f t="shared" si="47"/>
        <v>0</v>
      </c>
      <c r="CG19" s="43">
        <f t="shared" si="17"/>
        <v>5.6440575130456946E-5</v>
      </c>
      <c r="CH19" s="43">
        <f t="shared" si="18"/>
        <v>1.523895528495393E-3</v>
      </c>
      <c r="CI19" s="43">
        <f t="shared" si="48"/>
        <v>7.4550944674126179E-2</v>
      </c>
    </row>
    <row r="20" spans="1:108">
      <c r="A20" s="15">
        <f t="shared" si="71"/>
        <v>78</v>
      </c>
      <c r="B20" s="21">
        <f t="shared" si="6"/>
        <v>100</v>
      </c>
      <c r="C20" s="93">
        <v>0.10293187499999901</v>
      </c>
      <c r="D20" s="5">
        <v>0.10293187499999901</v>
      </c>
      <c r="E20" s="5">
        <v>0.102455</v>
      </c>
      <c r="F20" s="5">
        <v>7.0173749999999993E-2</v>
      </c>
      <c r="G20" s="5">
        <v>0.103205625</v>
      </c>
      <c r="H20" s="5">
        <v>0.103205625</v>
      </c>
      <c r="I20" s="5">
        <v>9.6197499999999894E-2</v>
      </c>
      <c r="J20" s="5">
        <v>0.103491875</v>
      </c>
      <c r="K20" s="5">
        <v>0.102813749999999</v>
      </c>
      <c r="L20" s="5">
        <v>0.10200812500000001</v>
      </c>
      <c r="M20" s="5">
        <v>0.10183062499999899</v>
      </c>
      <c r="N20" s="5">
        <v>0.102735625</v>
      </c>
      <c r="O20" s="5">
        <v>0.10203875</v>
      </c>
      <c r="P20" s="58">
        <v>0.10195625</v>
      </c>
      <c r="Q20" s="58">
        <v>6.8913749999999996E-2</v>
      </c>
      <c r="R20" s="58">
        <v>0.10241625</v>
      </c>
      <c r="S20" s="58">
        <v>0.10293187499999901</v>
      </c>
      <c r="T20" s="58">
        <v>0.1029225</v>
      </c>
      <c r="U20" s="58">
        <v>0.10271812499999999</v>
      </c>
      <c r="V20" s="74">
        <v>9.1176249999999903E-2</v>
      </c>
      <c r="W20" s="15">
        <f t="shared" si="7"/>
        <v>78</v>
      </c>
      <c r="X20" s="1">
        <f t="shared" si="8"/>
        <v>100</v>
      </c>
      <c r="Y20" s="93">
        <v>0.105021875</v>
      </c>
      <c r="Z20" s="5">
        <v>0.105021875</v>
      </c>
      <c r="AA20" s="5">
        <v>0.10444249999999999</v>
      </c>
      <c r="AB20" s="5">
        <v>7.1548124999999907E-2</v>
      </c>
      <c r="AC20" s="5">
        <v>0.104966875</v>
      </c>
      <c r="AD20" s="5">
        <v>0.1049775</v>
      </c>
      <c r="AE20" s="5">
        <v>0.10468812499999899</v>
      </c>
      <c r="AF20" s="5">
        <v>0.10468812499999899</v>
      </c>
      <c r="AG20" s="5">
        <v>9.8294374999999906E-2</v>
      </c>
      <c r="AH20" s="5">
        <v>0.104240625</v>
      </c>
      <c r="AI20" s="5">
        <v>0.10396875</v>
      </c>
      <c r="AJ20" s="5">
        <v>0.10379437499999999</v>
      </c>
      <c r="AK20" s="5">
        <v>0.10472875</v>
      </c>
      <c r="AL20" s="5">
        <v>0.104006875</v>
      </c>
      <c r="AM20" s="5">
        <v>0.10395937499999899</v>
      </c>
      <c r="AN20" s="5">
        <v>7.0713124999999905E-2</v>
      </c>
      <c r="AO20" s="5">
        <v>0.10441874999999901</v>
      </c>
      <c r="AP20" s="5">
        <v>0.105021875</v>
      </c>
      <c r="AQ20" s="5">
        <v>0.105000624999999</v>
      </c>
      <c r="AR20" s="5">
        <v>0.1046575</v>
      </c>
      <c r="AS20" s="74">
        <v>9.2994375000000004E-2</v>
      </c>
      <c r="AT20" s="15">
        <f t="shared" si="9"/>
        <v>78</v>
      </c>
      <c r="AU20" s="1">
        <v>100</v>
      </c>
      <c r="AV20" s="43">
        <f t="shared" si="19"/>
        <v>0</v>
      </c>
      <c r="AW20" s="43">
        <f t="shared" si="20"/>
        <v>4.6329186172797011E-3</v>
      </c>
      <c r="AX20" s="43">
        <f t="shared" si="21"/>
        <v>0.31825054192396018</v>
      </c>
      <c r="AY20" s="43">
        <f t="shared" si="22"/>
        <v>-2.6595260214679964E-3</v>
      </c>
      <c r="AZ20" s="43">
        <f t="shared" si="23"/>
        <v>-2.6595260214679964E-3</v>
      </c>
      <c r="BA20" s="43">
        <f t="shared" si="24"/>
        <v>6.5425554523311433E-2</v>
      </c>
      <c r="BB20" s="43">
        <f t="shared" si="25"/>
        <v>-5.4404915872852374E-3</v>
      </c>
      <c r="BC20" s="43">
        <f t="shared" si="26"/>
        <v>1.1476036941910532E-3</v>
      </c>
      <c r="BD20" s="43">
        <f t="shared" si="27"/>
        <v>8.9743823281078928E-3</v>
      </c>
      <c r="BE20" s="43">
        <f t="shared" si="28"/>
        <v>1.0698823858013105E-2</v>
      </c>
      <c r="BF20" s="43">
        <f t="shared" si="29"/>
        <v>1.9066008464240218E-3</v>
      </c>
      <c r="BG20" s="43">
        <f t="shared" si="30"/>
        <v>8.6768554444288312E-3</v>
      </c>
      <c r="BH20" s="43">
        <f t="shared" si="70"/>
        <v>9.4783564371971069E-3</v>
      </c>
      <c r="BI20" s="43">
        <f t="shared" si="32"/>
        <v>0.33049164799533032</v>
      </c>
      <c r="BJ20" s="45">
        <f t="shared" si="11"/>
        <v>5.0093812047921158E-3</v>
      </c>
      <c r="BK20" s="45">
        <f t="shared" si="12"/>
        <v>0</v>
      </c>
      <c r="BL20" s="45">
        <f t="shared" si="13"/>
        <v>9.1079658259473039E-5</v>
      </c>
      <c r="BM20" s="45">
        <f t="shared" si="14"/>
        <v>2.07661620852642E-3</v>
      </c>
      <c r="BN20" s="45">
        <f t="shared" si="15"/>
        <v>0.11420781949225366</v>
      </c>
      <c r="BO20" s="52"/>
      <c r="BP20" s="43">
        <f t="shared" si="33"/>
        <v>0</v>
      </c>
      <c r="BQ20" s="43">
        <f t="shared" si="34"/>
        <v>5.5167078287262248E-3</v>
      </c>
      <c r="BR20" s="43">
        <f t="shared" si="35"/>
        <v>0.31873121671080518</v>
      </c>
      <c r="BS20" s="43">
        <f t="shared" si="36"/>
        <v>5.2370041955544496E-4</v>
      </c>
      <c r="BT20" s="43">
        <f t="shared" si="37"/>
        <v>4.2253102032314006E-4</v>
      </c>
      <c r="BU20" s="43">
        <f t="shared" si="38"/>
        <v>3.177909364130157E-3</v>
      </c>
      <c r="BV20" s="43">
        <f t="shared" si="39"/>
        <v>3.177909364130157E-3</v>
      </c>
      <c r="BW20" s="43">
        <f t="shared" si="40"/>
        <v>6.4058083137442504E-2</v>
      </c>
      <c r="BX20" s="43">
        <f t="shared" si="41"/>
        <v>7.4389264141398849E-3</v>
      </c>
      <c r="BY20" s="43">
        <f t="shared" si="42"/>
        <v>1.0027672806260619E-2</v>
      </c>
      <c r="BZ20" s="43">
        <f t="shared" si="43"/>
        <v>1.1688041181896688E-2</v>
      </c>
      <c r="CA20" s="43">
        <f t="shared" si="44"/>
        <v>2.791085190585344E-3</v>
      </c>
      <c r="CB20" s="43">
        <f t="shared" si="45"/>
        <v>9.6646531972505913E-3</v>
      </c>
      <c r="CC20" s="43">
        <f t="shared" si="46"/>
        <v>1.0116939923239868E-2</v>
      </c>
      <c r="CD20" s="43">
        <f t="shared" si="47"/>
        <v>0.32668194126223793</v>
      </c>
      <c r="CE20" s="43">
        <f t="shared" si="47"/>
        <v>5.7428511917254881E-3</v>
      </c>
      <c r="CF20" s="43">
        <f t="shared" si="47"/>
        <v>0</v>
      </c>
      <c r="CG20" s="43">
        <f t="shared" si="17"/>
        <v>2.0233879847412394E-4</v>
      </c>
      <c r="CH20" s="43">
        <f t="shared" si="18"/>
        <v>3.4695152795548557E-3</v>
      </c>
      <c r="CI20" s="43">
        <f t="shared" si="48"/>
        <v>0.11452375993096672</v>
      </c>
    </row>
    <row r="21" spans="1:108">
      <c r="A21" s="15">
        <f t="shared" si="71"/>
        <v>81.900000000000006</v>
      </c>
      <c r="B21" s="21">
        <f>B20+5</f>
        <v>105</v>
      </c>
      <c r="C21" s="93">
        <v>0.123575</v>
      </c>
      <c r="D21" s="5">
        <v>0.123575</v>
      </c>
      <c r="E21" s="5">
        <v>0.122910625</v>
      </c>
      <c r="F21" s="5">
        <v>7.7861874999999997E-2</v>
      </c>
      <c r="G21" s="5">
        <v>0.12376187499999999</v>
      </c>
      <c r="H21" s="5">
        <v>0.123766875</v>
      </c>
      <c r="I21" s="5">
        <v>0.114556874999999</v>
      </c>
      <c r="J21" s="5">
        <v>0.12399062499999999</v>
      </c>
      <c r="K21" s="5">
        <v>0.122335625</v>
      </c>
      <c r="L21" s="5">
        <v>0.1210075</v>
      </c>
      <c r="M21" s="5">
        <v>0.120466875</v>
      </c>
      <c r="N21" s="5">
        <v>0.123296875</v>
      </c>
      <c r="O21" s="5">
        <v>0.12110875</v>
      </c>
      <c r="P21" s="58">
        <v>0.120925</v>
      </c>
      <c r="Q21" s="58">
        <v>7.6068749999999893E-2</v>
      </c>
      <c r="R21" s="58">
        <v>0.122856249999999</v>
      </c>
      <c r="S21" s="58">
        <v>0.123575</v>
      </c>
      <c r="T21" s="58">
        <v>0.12350749999999899</v>
      </c>
      <c r="U21" s="58">
        <v>0.123189374999999</v>
      </c>
      <c r="V21" s="74">
        <v>0.105526249999999</v>
      </c>
      <c r="W21" s="15">
        <f t="shared" si="7"/>
        <v>81.900000000000006</v>
      </c>
      <c r="X21" s="1">
        <f>X20+5</f>
        <v>105</v>
      </c>
      <c r="Y21" s="93">
        <v>0.1259325</v>
      </c>
      <c r="Z21" s="5">
        <v>0.1259325</v>
      </c>
      <c r="AA21" s="5">
        <v>0.12531687499999999</v>
      </c>
      <c r="AB21" s="5">
        <v>7.9670000000000005E-2</v>
      </c>
      <c r="AC21" s="5">
        <v>0.127089375</v>
      </c>
      <c r="AD21" s="5">
        <v>0.12709187499999999</v>
      </c>
      <c r="AE21" s="5">
        <v>0.12791312499999999</v>
      </c>
      <c r="AF21" s="5">
        <v>0.12791312499999999</v>
      </c>
      <c r="AG21" s="5">
        <v>0.118984375</v>
      </c>
      <c r="AH21" s="5">
        <v>0.124059375</v>
      </c>
      <c r="AI21" s="5">
        <v>0.12305874999999999</v>
      </c>
      <c r="AJ21" s="5">
        <v>0.1224475</v>
      </c>
      <c r="AK21" s="5">
        <v>0.12546062499999999</v>
      </c>
      <c r="AL21" s="5">
        <v>0.12318625</v>
      </c>
      <c r="AM21" s="5">
        <v>0.12292312499999999</v>
      </c>
      <c r="AN21" s="5">
        <v>7.7771874999999893E-2</v>
      </c>
      <c r="AO21" s="5">
        <v>0.12525875</v>
      </c>
      <c r="AP21" s="5">
        <v>0.1259325</v>
      </c>
      <c r="AQ21" s="5">
        <v>0.12587499999999999</v>
      </c>
      <c r="AR21" s="5">
        <v>0.125359375</v>
      </c>
      <c r="AS21" s="74">
        <v>0.10728749999999999</v>
      </c>
      <c r="AT21" s="15">
        <f t="shared" si="9"/>
        <v>81.900000000000006</v>
      </c>
      <c r="AU21" s="1">
        <v>105</v>
      </c>
      <c r="AV21" s="43">
        <f t="shared" si="19"/>
        <v>0</v>
      </c>
      <c r="AW21" s="43">
        <f t="shared" si="20"/>
        <v>5.3762897026098213E-3</v>
      </c>
      <c r="AX21" s="43">
        <f t="shared" si="21"/>
        <v>0.36992211207768566</v>
      </c>
      <c r="AY21" s="43">
        <f t="shared" si="22"/>
        <v>-1.5122395306493151E-3</v>
      </c>
      <c r="AZ21" s="43">
        <f t="shared" si="23"/>
        <v>-1.5527007889944901E-3</v>
      </c>
      <c r="BA21" s="43">
        <f t="shared" si="24"/>
        <v>7.2976937082751367E-2</v>
      </c>
      <c r="BB21" s="43">
        <f t="shared" si="25"/>
        <v>-3.3633420999392184E-3</v>
      </c>
      <c r="BC21" s="43">
        <f t="shared" si="26"/>
        <v>1.002933441230023E-2</v>
      </c>
      <c r="BD21" s="43">
        <f t="shared" si="27"/>
        <v>2.0776856160226585E-2</v>
      </c>
      <c r="BE21" s="43">
        <f t="shared" si="28"/>
        <v>2.5151729718794279E-2</v>
      </c>
      <c r="BF21" s="43">
        <f t="shared" si="29"/>
        <v>2.2506574954481414E-3</v>
      </c>
      <c r="BG21" s="43">
        <f t="shared" si="30"/>
        <v>1.9957515678737634E-2</v>
      </c>
      <c r="BH21" s="43">
        <f t="shared" si="70"/>
        <v>2.1444466922921297E-2</v>
      </c>
      <c r="BI21" s="43">
        <f t="shared" si="32"/>
        <v>0.38443253085171036</v>
      </c>
      <c r="BJ21" s="45">
        <f t="shared" si="11"/>
        <v>5.816305887121208E-3</v>
      </c>
      <c r="BK21" s="45">
        <f t="shared" si="12"/>
        <v>0</v>
      </c>
      <c r="BL21" s="45">
        <f t="shared" si="13"/>
        <v>5.4622698766749903E-4</v>
      </c>
      <c r="BM21" s="45">
        <f t="shared" si="14"/>
        <v>3.120574549876591E-3</v>
      </c>
      <c r="BN21" s="45">
        <f t="shared" si="15"/>
        <v>0.14605502731135747</v>
      </c>
      <c r="BO21" s="52"/>
      <c r="BP21" s="43">
        <f t="shared" si="33"/>
        <v>0</v>
      </c>
      <c r="BQ21" s="43">
        <f t="shared" si="34"/>
        <v>4.8885315546027316E-3</v>
      </c>
      <c r="BR21" s="43">
        <f t="shared" si="35"/>
        <v>0.36735949814384689</v>
      </c>
      <c r="BS21" s="43">
        <f t="shared" si="36"/>
        <v>-9.1864689416949682E-3</v>
      </c>
      <c r="BT21" s="43">
        <f t="shared" si="37"/>
        <v>-9.2063208464851429E-3</v>
      </c>
      <c r="BU21" s="43">
        <f t="shared" si="38"/>
        <v>-1.5727671570087039E-2</v>
      </c>
      <c r="BV21" s="43">
        <f t="shared" si="39"/>
        <v>-1.5727671570087039E-2</v>
      </c>
      <c r="BW21" s="43">
        <f t="shared" si="40"/>
        <v>5.5173406388342956E-2</v>
      </c>
      <c r="BX21" s="43">
        <f t="shared" si="41"/>
        <v>1.4874039664105797E-2</v>
      </c>
      <c r="BY21" s="43">
        <f t="shared" si="42"/>
        <v>2.2819764556409251E-2</v>
      </c>
      <c r="BZ21" s="43">
        <f t="shared" si="43"/>
        <v>2.7673555277628905E-2</v>
      </c>
      <c r="CA21" s="43">
        <f t="shared" si="44"/>
        <v>3.7470470291625312E-3</v>
      </c>
      <c r="CB21" s="43">
        <f t="shared" si="45"/>
        <v>2.1807317412105735E-2</v>
      </c>
      <c r="CC21" s="43">
        <f t="shared" si="46"/>
        <v>2.389673039128111E-2</v>
      </c>
      <c r="CD21" s="43">
        <f t="shared" si="47"/>
        <v>0.38243205685585618</v>
      </c>
      <c r="CE21" s="43">
        <f t="shared" si="47"/>
        <v>5.3500883409763221E-3</v>
      </c>
      <c r="CF21" s="43">
        <f t="shared" si="47"/>
        <v>0</v>
      </c>
      <c r="CG21" s="43">
        <f t="shared" si="17"/>
        <v>4.565938101762124E-4</v>
      </c>
      <c r="CH21" s="43">
        <f t="shared" si="18"/>
        <v>4.551049173168226E-3</v>
      </c>
      <c r="CI21" s="43">
        <f t="shared" si="48"/>
        <v>0.14805550592579364</v>
      </c>
    </row>
    <row r="22" spans="1:108">
      <c r="A22" s="47">
        <v>85</v>
      </c>
      <c r="B22" s="21"/>
      <c r="C22" s="95">
        <f>+(C21+C23)/2</f>
        <v>0.13622500000000001</v>
      </c>
      <c r="D22" s="49">
        <f t="shared" ref="D22" si="72">+(D21+D23)/2</f>
        <v>0.13622500000000001</v>
      </c>
      <c r="E22" s="49">
        <f t="shared" ref="E22" si="73">+(E21+E23)/2</f>
        <v>0.13547437499999998</v>
      </c>
      <c r="F22" s="49">
        <f t="shared" ref="F22" si="74">+(F21+F23)/2</f>
        <v>8.4513749999999999E-2</v>
      </c>
      <c r="G22" s="49">
        <f t="shared" ref="G22" si="75">+(G21+G23)/2</f>
        <v>0.13746093749999999</v>
      </c>
      <c r="H22" s="49">
        <f t="shared" ref="H22" si="76">+(H21+H23)/2</f>
        <v>0.1374659375</v>
      </c>
      <c r="I22" s="49">
        <f t="shared" ref="I22" si="77">+(I21+I23)/2</f>
        <v>0.1274662499999995</v>
      </c>
      <c r="J22" s="49">
        <f t="shared" ref="J22" si="78">+(J21+J23)/2</f>
        <v>0.13699281250000001</v>
      </c>
      <c r="K22" s="49">
        <f t="shared" ref="K22" si="79">+(K21+K23)/2</f>
        <v>0.13411375</v>
      </c>
      <c r="L22" s="49">
        <f t="shared" ref="L22" si="80">+(L21+L23)/2</f>
        <v>0.13198968750000001</v>
      </c>
      <c r="M22" s="49">
        <f t="shared" ref="M22" si="81">+(M21+M23)/2</f>
        <v>0.13115906250000001</v>
      </c>
      <c r="N22" s="49">
        <f t="shared" ref="N22" si="82">+(N21+N23)/2</f>
        <v>0.13585249999999999</v>
      </c>
      <c r="O22" s="49">
        <f t="shared" ref="O22" si="83">+(O21+O23)/2</f>
        <v>0.13220874999999951</v>
      </c>
      <c r="P22" s="60">
        <f t="shared" ref="P22" si="84">+(P21+P23)/2</f>
        <v>0.13187718749999949</v>
      </c>
      <c r="Q22" s="60">
        <f t="shared" ref="Q22" si="85">+(Q21+Q23)/2</f>
        <v>8.2226249999999945E-2</v>
      </c>
      <c r="R22" s="60">
        <f t="shared" ref="R22" si="86">+(R21+R23)/2</f>
        <v>0.1354056249999995</v>
      </c>
      <c r="S22" s="60">
        <f t="shared" ref="S22" si="87">+(S21+S23)/2</f>
        <v>0.13622500000000001</v>
      </c>
      <c r="T22" s="60">
        <f t="shared" ref="T22" si="88">+(T21+T23)/2</f>
        <v>0.13614593749999948</v>
      </c>
      <c r="U22" s="60">
        <f t="shared" ref="U22" si="89">+(U21+U23)/2</f>
        <v>0.13572062499999901</v>
      </c>
      <c r="V22" s="76">
        <f t="shared" ref="V22" si="90">+(V21+V23)/2</f>
        <v>0.11451312499999949</v>
      </c>
      <c r="W22" s="15">
        <v>85</v>
      </c>
      <c r="X22" s="1"/>
      <c r="Y22" s="95">
        <f>+(Y21+Y23)/2</f>
        <v>0.1406359375</v>
      </c>
      <c r="Z22" s="49">
        <f t="shared" ref="Z22" si="91">+(Z21+Z23)/2</f>
        <v>0.1406359375</v>
      </c>
      <c r="AA22" s="49">
        <f t="shared" ref="AA22" si="92">+(AA21+AA23)/2</f>
        <v>0.13991031249999999</v>
      </c>
      <c r="AB22" s="49">
        <f t="shared" ref="AB22" si="93">+(AB21+AB23)/2</f>
        <v>8.8332187499999992E-2</v>
      </c>
      <c r="AC22" s="49">
        <f t="shared" ref="AC22" si="94">+(AC21+AC23)/2</f>
        <v>0.14106093749999998</v>
      </c>
      <c r="AD22" s="49">
        <f t="shared" ref="AD22" si="95">+(AD21+AD23)/2</f>
        <v>0.14106906250000001</v>
      </c>
      <c r="AE22" s="49">
        <f t="shared" ref="AE22" si="96">+(AE21+AE23)/2</f>
        <v>0.14104968749999999</v>
      </c>
      <c r="AF22" s="49">
        <f t="shared" ref="AF22" si="97">+(AF21+AF23)/2</f>
        <v>0.14104968749999999</v>
      </c>
      <c r="AG22" s="49">
        <f t="shared" ref="AG22" si="98">+(AG21+AG23)/2</f>
        <v>0.13164843749999999</v>
      </c>
      <c r="AH22" s="49">
        <f t="shared" ref="AH22" si="99">+(AH21+AH23)/2</f>
        <v>0.13743250000000001</v>
      </c>
      <c r="AI22" s="49">
        <f t="shared" ref="AI22" si="100">+(AI21+AI23)/2</f>
        <v>0.135638125</v>
      </c>
      <c r="AJ22" s="49">
        <f t="shared" ref="AJ22" si="101">+(AJ21+AJ23)/2</f>
        <v>0.1346849999999995</v>
      </c>
      <c r="AK22" s="49">
        <f t="shared" ref="AK22" si="102">+(AK21+AK23)/2</f>
        <v>0.14008437499999998</v>
      </c>
      <c r="AL22" s="60">
        <f t="shared" ref="AL22" si="103">+(AL21+AL23)/2</f>
        <v>0.13596</v>
      </c>
      <c r="AM22" s="60">
        <f t="shared" ref="AM22" si="104">+(AM21+AM23)/2</f>
        <v>0.13553500000000002</v>
      </c>
      <c r="AN22" s="60">
        <f t="shared" ref="AN22" si="105">+(AN21+AN23)/2</f>
        <v>8.4074374999999896E-2</v>
      </c>
      <c r="AO22" s="60">
        <f t="shared" ref="AO22" si="106">+(AO21+AO23)/2</f>
        <v>0.13983343749999999</v>
      </c>
      <c r="AP22" s="60">
        <f t="shared" ref="AP22" si="107">+(AP21+AP23)/2</f>
        <v>0.1406359375</v>
      </c>
      <c r="AQ22" s="60">
        <f t="shared" ref="AQ22" si="108">+(AQ21+AQ23)/2</f>
        <v>0.14054906249999949</v>
      </c>
      <c r="AR22" s="60">
        <f t="shared" ref="AR22" si="109">+(AR21+AR23)/2</f>
        <v>0.13996468750000002</v>
      </c>
      <c r="AS22" s="76">
        <f t="shared" ref="AS22" si="110">+(AS21+AS23)/2</f>
        <v>0.1179396875</v>
      </c>
      <c r="AT22" s="47">
        <v>85</v>
      </c>
      <c r="AU22" s="1"/>
      <c r="AV22" s="44">
        <f t="shared" si="19"/>
        <v>0</v>
      </c>
      <c r="AW22" s="44">
        <f t="shared" si="20"/>
        <v>5.5101853551112676E-3</v>
      </c>
      <c r="AX22" s="44">
        <f t="shared" si="21"/>
        <v>0.3796017617911544</v>
      </c>
      <c r="AY22" s="44">
        <f t="shared" si="22"/>
        <v>-9.0727656450723306E-3</v>
      </c>
      <c r="AZ22" s="44">
        <f t="shared" si="23"/>
        <v>-9.1094696274544567E-3</v>
      </c>
      <c r="BA22" s="44">
        <f t="shared" si="24"/>
        <v>6.4296201137827191E-2</v>
      </c>
      <c r="BB22" s="44">
        <f t="shared" si="25"/>
        <v>-5.6363552945494031E-3</v>
      </c>
      <c r="BC22" s="44">
        <f t="shared" si="26"/>
        <v>1.5498256560836915E-2</v>
      </c>
      <c r="BD22" s="44">
        <f t="shared" si="27"/>
        <v>3.1090567076527836E-2</v>
      </c>
      <c r="BE22" s="44">
        <f t="shared" si="28"/>
        <v>3.7188016149752291E-2</v>
      </c>
      <c r="BF22" s="44">
        <f t="shared" si="29"/>
        <v>2.7344466874657776E-3</v>
      </c>
      <c r="BG22" s="44">
        <f t="shared" si="30"/>
        <v>2.9482473848416211E-2</v>
      </c>
      <c r="BH22" s="44">
        <f t="shared" si="70"/>
        <v>3.1916406680128608E-2</v>
      </c>
      <c r="BI22" s="44">
        <f t="shared" si="32"/>
        <v>0.39639383373096027</v>
      </c>
      <c r="BJ22" s="65">
        <f t="shared" si="11"/>
        <v>6.0148651128684944E-3</v>
      </c>
      <c r="BK22" s="65">
        <f t="shared" si="12"/>
        <v>0</v>
      </c>
      <c r="BL22" s="65">
        <f t="shared" si="13"/>
        <v>5.8038172142067779E-4</v>
      </c>
      <c r="BM22" s="65">
        <f t="shared" si="14"/>
        <v>3.7025142228005177E-3</v>
      </c>
      <c r="BN22" s="65">
        <f t="shared" si="15"/>
        <v>0.15938245549642516</v>
      </c>
      <c r="BO22" s="52"/>
      <c r="BP22" s="44">
        <f t="shared" si="33"/>
        <v>0</v>
      </c>
      <c r="BQ22" s="44">
        <f t="shared" si="34"/>
        <v>5.1595986978791074E-3</v>
      </c>
      <c r="BR22" s="44">
        <f t="shared" si="35"/>
        <v>0.37190885153376968</v>
      </c>
      <c r="BS22" s="44">
        <f t="shared" si="36"/>
        <v>-3.0219871787748485E-3</v>
      </c>
      <c r="BT22" s="44">
        <f t="shared" si="37"/>
        <v>-3.0797604630751398E-3</v>
      </c>
      <c r="BU22" s="44">
        <f t="shared" si="38"/>
        <v>-2.9419934005132258E-3</v>
      </c>
      <c r="BV22" s="44">
        <f t="shared" si="39"/>
        <v>-2.9419934005132258E-3</v>
      </c>
      <c r="BW22" s="44">
        <f t="shared" si="40"/>
        <v>6.3906140633506345E-2</v>
      </c>
      <c r="BX22" s="44">
        <f t="shared" si="41"/>
        <v>2.2778228360016365E-2</v>
      </c>
      <c r="BY22" s="44">
        <f t="shared" si="42"/>
        <v>3.5537235992756148E-2</v>
      </c>
      <c r="BZ22" s="44">
        <f t="shared" si="43"/>
        <v>4.2314486651041823E-2</v>
      </c>
      <c r="CA22" s="44">
        <f t="shared" si="44"/>
        <v>3.9219171842191404E-3</v>
      </c>
      <c r="CB22" s="44">
        <f t="shared" si="45"/>
        <v>3.324852511471333E-2</v>
      </c>
      <c r="CC22" s="44">
        <f t="shared" si="46"/>
        <v>3.6270512293488183E-2</v>
      </c>
      <c r="CD22" s="44">
        <f t="shared" si="47"/>
        <v>0.40218427455642414</v>
      </c>
      <c r="CE22" s="44">
        <f t="shared" si="47"/>
        <v>5.7062228493340228E-3</v>
      </c>
      <c r="CF22" s="44">
        <f t="shared" si="47"/>
        <v>0</v>
      </c>
      <c r="CG22" s="44">
        <f t="shared" si="17"/>
        <v>6.1772973213559739E-4</v>
      </c>
      <c r="CH22" s="44">
        <f t="shared" si="18"/>
        <v>4.7729621029474374E-3</v>
      </c>
      <c r="CI22" s="44">
        <f t="shared" si="48"/>
        <v>0.16138300354416879</v>
      </c>
    </row>
    <row r="23" spans="1:108" s="20" customFormat="1">
      <c r="A23" s="48">
        <f t="shared" ref="A23:A29" si="111">B23*$C$60</f>
        <v>85.8</v>
      </c>
      <c r="B23" s="21">
        <f>B21+5</f>
        <v>110</v>
      </c>
      <c r="C23" s="97">
        <v>0.14887500000000001</v>
      </c>
      <c r="D23" s="50">
        <v>0.14887500000000001</v>
      </c>
      <c r="E23" s="50">
        <v>0.14803812499999999</v>
      </c>
      <c r="F23" s="50">
        <v>9.1165625E-2</v>
      </c>
      <c r="G23" s="50">
        <v>0.15115999999999999</v>
      </c>
      <c r="H23" s="50">
        <v>0.15116499999999999</v>
      </c>
      <c r="I23" s="50">
        <v>0.140375625</v>
      </c>
      <c r="J23" s="50">
        <v>0.14999499999999999</v>
      </c>
      <c r="K23" s="50">
        <v>0.145891875</v>
      </c>
      <c r="L23" s="50">
        <v>0.142971875</v>
      </c>
      <c r="M23" s="50">
        <v>0.14185125000000001</v>
      </c>
      <c r="N23" s="50">
        <v>0.148408125</v>
      </c>
      <c r="O23" s="50">
        <v>0.14330874999999901</v>
      </c>
      <c r="P23" s="61">
        <v>0.14282937499999901</v>
      </c>
      <c r="Q23" s="61">
        <v>8.8383749999999997E-2</v>
      </c>
      <c r="R23" s="61">
        <v>0.147955</v>
      </c>
      <c r="S23" s="61">
        <v>0.14887500000000001</v>
      </c>
      <c r="T23" s="61">
        <v>0.148784375</v>
      </c>
      <c r="U23" s="61">
        <v>0.14825187499999901</v>
      </c>
      <c r="V23" s="77">
        <v>0.1235</v>
      </c>
      <c r="W23" s="48">
        <f t="shared" si="7"/>
        <v>85.8</v>
      </c>
      <c r="X23" s="21">
        <f>X21+5</f>
        <v>110</v>
      </c>
      <c r="Y23" s="97">
        <v>0.155339375</v>
      </c>
      <c r="Z23" s="50">
        <v>0.155339375</v>
      </c>
      <c r="AA23" s="50">
        <v>0.15450375</v>
      </c>
      <c r="AB23" s="50">
        <v>9.6994374999999994E-2</v>
      </c>
      <c r="AC23" s="50">
        <v>0.15503249999999999</v>
      </c>
      <c r="AD23" s="50">
        <v>0.15504625</v>
      </c>
      <c r="AE23" s="50">
        <v>0.15418625</v>
      </c>
      <c r="AF23" s="50">
        <v>0.15418625</v>
      </c>
      <c r="AG23" s="50">
        <v>0.14431250000000001</v>
      </c>
      <c r="AH23" s="50">
        <v>0.150805625</v>
      </c>
      <c r="AI23" s="50">
        <v>0.1482175</v>
      </c>
      <c r="AJ23" s="50">
        <v>0.14692249999999901</v>
      </c>
      <c r="AK23" s="50">
        <v>0.154708125</v>
      </c>
      <c r="AL23" s="50">
        <v>0.14873375</v>
      </c>
      <c r="AM23" s="50">
        <v>0.14814687500000001</v>
      </c>
      <c r="AN23" s="50">
        <v>9.0376874999999898E-2</v>
      </c>
      <c r="AO23" s="50">
        <v>0.15440812500000001</v>
      </c>
      <c r="AP23" s="50">
        <v>0.155339375</v>
      </c>
      <c r="AQ23" s="50">
        <v>0.15522312499999899</v>
      </c>
      <c r="AR23" s="50">
        <v>0.15457000000000001</v>
      </c>
      <c r="AS23" s="77">
        <v>0.12859187499999999</v>
      </c>
      <c r="AT23" s="48">
        <f t="shared" si="9"/>
        <v>85.8</v>
      </c>
      <c r="AU23" s="21">
        <v>110</v>
      </c>
      <c r="AV23" s="42">
        <f t="shared" si="19"/>
        <v>0</v>
      </c>
      <c r="AW23" s="42">
        <f t="shared" si="20"/>
        <v>5.6213266162889316E-3</v>
      </c>
      <c r="AX23" s="42">
        <f t="shared" si="21"/>
        <v>0.38763643996641478</v>
      </c>
      <c r="AY23" s="42">
        <f t="shared" si="22"/>
        <v>-1.5348446683459152E-2</v>
      </c>
      <c r="AZ23" s="42">
        <f t="shared" si="23"/>
        <v>-1.5382031905961286E-2</v>
      </c>
      <c r="BA23" s="42">
        <f t="shared" si="24"/>
        <v>5.7090680100755686E-2</v>
      </c>
      <c r="BB23" s="42">
        <f t="shared" si="25"/>
        <v>-7.523089840470073E-3</v>
      </c>
      <c r="BC23" s="42">
        <f t="shared" si="26"/>
        <v>2.003778337531488E-2</v>
      </c>
      <c r="BD23" s="42">
        <f t="shared" si="27"/>
        <v>3.9651553316540779E-2</v>
      </c>
      <c r="BE23" s="42">
        <f t="shared" si="28"/>
        <v>4.7178841309823645E-2</v>
      </c>
      <c r="BF23" s="42">
        <f t="shared" si="29"/>
        <v>3.1360201511335378E-3</v>
      </c>
      <c r="BG23" s="42">
        <f t="shared" si="30"/>
        <v>3.7388748950468474E-2</v>
      </c>
      <c r="BH23" s="42">
        <f t="shared" si="70"/>
        <v>4.060873215785725E-2</v>
      </c>
      <c r="BI23" s="42">
        <f t="shared" si="32"/>
        <v>0.40632241813602021</v>
      </c>
      <c r="BJ23" s="42">
        <f t="shared" si="11"/>
        <v>6.1796809403862575E-3</v>
      </c>
      <c r="BK23" s="42">
        <f t="shared" si="12"/>
        <v>0</v>
      </c>
      <c r="BL23" s="42">
        <f t="shared" si="13"/>
        <v>6.0873215785061849E-4</v>
      </c>
      <c r="BM23" s="42">
        <f t="shared" si="14"/>
        <v>4.1855583543308232E-3</v>
      </c>
      <c r="BN23" s="42">
        <f t="shared" si="15"/>
        <v>0.17044500419815287</v>
      </c>
      <c r="BO23" s="52"/>
      <c r="BP23" s="42">
        <f t="shared" si="33"/>
        <v>0</v>
      </c>
      <c r="BQ23" s="42">
        <f t="shared" si="34"/>
        <v>5.3793508567934337E-3</v>
      </c>
      <c r="BR23" s="42">
        <f t="shared" si="35"/>
        <v>0.37559697919474705</v>
      </c>
      <c r="BS23" s="42">
        <f t="shared" si="36"/>
        <v>1.9755132914627215E-3</v>
      </c>
      <c r="BT23" s="42">
        <f t="shared" si="37"/>
        <v>1.8869974209694432E-3</v>
      </c>
      <c r="BU23" s="42">
        <f t="shared" si="38"/>
        <v>7.4232627754553847E-3</v>
      </c>
      <c r="BV23" s="42">
        <f t="shared" si="39"/>
        <v>7.4232627754553847E-3</v>
      </c>
      <c r="BW23" s="42">
        <f t="shared" si="40"/>
        <v>7.0985704686915285E-2</v>
      </c>
      <c r="BX23" s="42">
        <f t="shared" si="41"/>
        <v>2.9186096570814727E-2</v>
      </c>
      <c r="BY23" s="42">
        <f t="shared" si="42"/>
        <v>4.5847197466836721E-2</v>
      </c>
      <c r="BZ23" s="42">
        <f t="shared" si="43"/>
        <v>5.4183783087842274E-2</v>
      </c>
      <c r="CA23" s="42">
        <f t="shared" si="44"/>
        <v>4.0636831453712222E-3</v>
      </c>
      <c r="CB23" s="42">
        <f t="shared" si="45"/>
        <v>4.2523828874681667E-2</v>
      </c>
      <c r="CC23" s="42">
        <f t="shared" si="46"/>
        <v>4.6301847165279186E-2</v>
      </c>
      <c r="CD23" s="42">
        <f t="shared" si="47"/>
        <v>0.41819725359394616</v>
      </c>
      <c r="CE23" s="42">
        <f t="shared" si="47"/>
        <v>5.9949385015872153E-3</v>
      </c>
      <c r="CF23" s="42">
        <f t="shared" si="47"/>
        <v>0</v>
      </c>
      <c r="CG23" s="42">
        <f t="shared" si="17"/>
        <v>7.4836145054022125E-4</v>
      </c>
      <c r="CH23" s="42">
        <f t="shared" si="18"/>
        <v>4.9528652989622802E-3</v>
      </c>
      <c r="CI23" s="42">
        <f t="shared" si="48"/>
        <v>0.17218750880129399</v>
      </c>
    </row>
    <row r="24" spans="1:108">
      <c r="A24" s="15">
        <f t="shared" si="111"/>
        <v>89.7</v>
      </c>
      <c r="B24" s="21">
        <f t="shared" si="6"/>
        <v>115</v>
      </c>
      <c r="C24" s="93">
        <v>0.18345875</v>
      </c>
      <c r="D24" s="5">
        <v>0.18345875</v>
      </c>
      <c r="E24" s="5">
        <v>0.18260937499999999</v>
      </c>
      <c r="F24" s="5">
        <v>0.114204375</v>
      </c>
      <c r="G24" s="5">
        <v>0.182529999999999</v>
      </c>
      <c r="H24" s="5">
        <v>0.18253624999999901</v>
      </c>
      <c r="I24" s="5">
        <v>0.17150437499999999</v>
      </c>
      <c r="J24" s="5">
        <v>0.18146187499999999</v>
      </c>
      <c r="K24" s="5">
        <v>0.17417687500000001</v>
      </c>
      <c r="L24" s="5">
        <v>0.171696875</v>
      </c>
      <c r="M24" s="5">
        <v>0.16898812499999999</v>
      </c>
      <c r="N24" s="5">
        <v>0.18254999999999999</v>
      </c>
      <c r="O24" s="5">
        <v>0.17222874999999899</v>
      </c>
      <c r="P24" s="58">
        <v>0.1711975</v>
      </c>
      <c r="Q24" s="58">
        <v>0.10761124999999901</v>
      </c>
      <c r="R24" s="58">
        <v>0.1825175</v>
      </c>
      <c r="S24" s="58">
        <v>0.18345875</v>
      </c>
      <c r="T24" s="58">
        <v>0.18323062499999901</v>
      </c>
      <c r="U24" s="58">
        <v>0.18231187500000001</v>
      </c>
      <c r="V24" s="74">
        <v>0.15183312500000001</v>
      </c>
      <c r="W24" s="15">
        <f t="shared" si="7"/>
        <v>89.7</v>
      </c>
      <c r="X24" s="1">
        <f t="shared" si="8"/>
        <v>115</v>
      </c>
      <c r="Y24" s="93">
        <v>0.18894624999999901</v>
      </c>
      <c r="Z24" s="5">
        <v>0.18893874999999999</v>
      </c>
      <c r="AA24" s="5">
        <v>0.18804000000000001</v>
      </c>
      <c r="AB24" s="5">
        <v>0.12057625</v>
      </c>
      <c r="AC24" s="5">
        <v>0.18939624999999999</v>
      </c>
      <c r="AD24" s="5">
        <v>0.18928562500000001</v>
      </c>
      <c r="AE24" s="5">
        <v>0.188978125</v>
      </c>
      <c r="AF24" s="5">
        <v>0.188978125</v>
      </c>
      <c r="AG24" s="5">
        <v>0.18022374999999999</v>
      </c>
      <c r="AH24" s="5">
        <v>0.18126500000000001</v>
      </c>
      <c r="AI24" s="5">
        <v>0.17668937500000001</v>
      </c>
      <c r="AJ24" s="5">
        <v>0.17411499999999999</v>
      </c>
      <c r="AK24" s="5">
        <v>0.18792562499999901</v>
      </c>
      <c r="AL24" s="5">
        <v>0.17746874999999901</v>
      </c>
      <c r="AM24" s="5">
        <v>0.17652437499999901</v>
      </c>
      <c r="AN24" s="5">
        <v>0.110546874999999</v>
      </c>
      <c r="AO24" s="5">
        <v>0.18792937500000001</v>
      </c>
      <c r="AP24" s="5">
        <v>0.18894624999999901</v>
      </c>
      <c r="AQ24" s="5">
        <v>0.18866312499999999</v>
      </c>
      <c r="AR24" s="5">
        <v>0.187618125</v>
      </c>
      <c r="AS24" s="74">
        <v>0.155974375</v>
      </c>
      <c r="AT24" s="15">
        <f t="shared" si="9"/>
        <v>89.7</v>
      </c>
      <c r="AU24" s="1">
        <v>115</v>
      </c>
      <c r="AV24" s="43">
        <f t="shared" si="19"/>
        <v>0</v>
      </c>
      <c r="AW24" s="43">
        <f t="shared" si="20"/>
        <v>4.6297873500174471E-3</v>
      </c>
      <c r="AX24" s="43">
        <f t="shared" si="21"/>
        <v>0.37749289690461757</v>
      </c>
      <c r="AY24" s="43">
        <f t="shared" si="22"/>
        <v>5.0624459176845209E-3</v>
      </c>
      <c r="AZ24" s="43">
        <f t="shared" si="23"/>
        <v>5.0283783139315622E-3</v>
      </c>
      <c r="BA24" s="43">
        <f t="shared" si="24"/>
        <v>6.5161105698147495E-2</v>
      </c>
      <c r="BB24" s="43">
        <f t="shared" si="25"/>
        <v>1.0884599399047519E-2</v>
      </c>
      <c r="BC24" s="43">
        <f t="shared" si="26"/>
        <v>5.0593798333412793E-2</v>
      </c>
      <c r="BD24" s="43">
        <f t="shared" si="27"/>
        <v>6.4111823502558507E-2</v>
      </c>
      <c r="BE24" s="43">
        <f t="shared" si="28"/>
        <v>7.8876722969059884E-2</v>
      </c>
      <c r="BF24" s="43">
        <f t="shared" si="29"/>
        <v>4.9534295856698777E-3</v>
      </c>
      <c r="BG24" s="43">
        <f t="shared" si="30"/>
        <v>6.1212670423193317E-2</v>
      </c>
      <c r="BH24" s="43">
        <f t="shared" si="70"/>
        <v>6.6833825042414169E-2</v>
      </c>
      <c r="BI24" s="43">
        <f t="shared" si="32"/>
        <v>0.41343081210354371</v>
      </c>
      <c r="BJ24" s="45">
        <f t="shared" si="11"/>
        <v>5.130581125184842E-3</v>
      </c>
      <c r="BK24" s="45">
        <f t="shared" si="12"/>
        <v>0</v>
      </c>
      <c r="BL24" s="45">
        <f t="shared" si="13"/>
        <v>1.2434675369858068E-3</v>
      </c>
      <c r="BM24" s="45">
        <f t="shared" si="14"/>
        <v>6.2514052886547614E-3</v>
      </c>
      <c r="BN24" s="45">
        <f t="shared" si="15"/>
        <v>0.17238548174998461</v>
      </c>
      <c r="BO24" s="52"/>
      <c r="BP24" s="43">
        <f t="shared" si="33"/>
        <v>3.9693828266092696E-5</v>
      </c>
      <c r="BQ24" s="43">
        <f t="shared" si="34"/>
        <v>4.7963375827728937E-3</v>
      </c>
      <c r="BR24" s="43">
        <f t="shared" si="35"/>
        <v>0.36184893852087235</v>
      </c>
      <c r="BS24" s="43">
        <f t="shared" si="36"/>
        <v>-2.3816296962812429E-3</v>
      </c>
      <c r="BT24" s="43">
        <f t="shared" si="37"/>
        <v>-1.7961457292801728E-3</v>
      </c>
      <c r="BU24" s="43">
        <f t="shared" si="38"/>
        <v>-1.6869877015810656E-4</v>
      </c>
      <c r="BV24" s="43">
        <f t="shared" si="39"/>
        <v>-1.6869877015810656E-4</v>
      </c>
      <c r="BW24" s="43">
        <f t="shared" si="40"/>
        <v>4.6163922279479311E-2</v>
      </c>
      <c r="BX24" s="43">
        <f t="shared" si="41"/>
        <v>4.0653095787818186E-2</v>
      </c>
      <c r="BY24" s="43">
        <f t="shared" si="42"/>
        <v>6.4869638852314171E-2</v>
      </c>
      <c r="BZ24" s="43">
        <f t="shared" si="43"/>
        <v>7.8494545406426947E-2</v>
      </c>
      <c r="CA24" s="43">
        <f t="shared" si="44"/>
        <v>5.4016684639150159E-3</v>
      </c>
      <c r="CB24" s="43">
        <f t="shared" si="45"/>
        <v>6.074478853113021E-2</v>
      </c>
      <c r="CC24" s="43">
        <f t="shared" si="46"/>
        <v>6.5742903074287332E-2</v>
      </c>
      <c r="CD24" s="43">
        <f t="shared" si="47"/>
        <v>0.41492951037663051</v>
      </c>
      <c r="CE24" s="43">
        <f t="shared" si="47"/>
        <v>5.381821549774111E-3</v>
      </c>
      <c r="CF24" s="43">
        <f t="shared" si="47"/>
        <v>0</v>
      </c>
      <c r="CG24" s="43">
        <f t="shared" si="17"/>
        <v>1.4984420172351937E-3</v>
      </c>
      <c r="CH24" s="43">
        <f t="shared" si="18"/>
        <v>7.0291154230317935E-3</v>
      </c>
      <c r="CI24" s="43">
        <f t="shared" si="48"/>
        <v>0.17450399253755597</v>
      </c>
    </row>
    <row r="25" spans="1:108">
      <c r="A25" s="15">
        <f t="shared" si="111"/>
        <v>93.600000000000009</v>
      </c>
      <c r="B25" s="21">
        <f t="shared" si="6"/>
        <v>120</v>
      </c>
      <c r="C25" s="93">
        <v>0.21806375</v>
      </c>
      <c r="D25" s="5">
        <v>0.21806375</v>
      </c>
      <c r="E25" s="5">
        <v>0.2171775</v>
      </c>
      <c r="F25" s="5">
        <v>0.141701875</v>
      </c>
      <c r="G25" s="5">
        <v>0.21829437499999901</v>
      </c>
      <c r="H25" s="5">
        <v>0.218313749999999</v>
      </c>
      <c r="I25" s="5">
        <v>0.20822812499999999</v>
      </c>
      <c r="J25" s="5">
        <v>0.21807812500000001</v>
      </c>
      <c r="K25" s="5">
        <v>0.20615749999999999</v>
      </c>
      <c r="L25" s="5">
        <v>0.19872187499999999</v>
      </c>
      <c r="M25" s="5">
        <v>0.19442875000000001</v>
      </c>
      <c r="N25" s="5">
        <v>0.21682312500000001</v>
      </c>
      <c r="O25" s="5">
        <v>0.19981375000000001</v>
      </c>
      <c r="P25" s="58">
        <v>0.19798125</v>
      </c>
      <c r="Q25" s="58">
        <v>0.13170124999999999</v>
      </c>
      <c r="R25" s="58">
        <v>0.21701875000000001</v>
      </c>
      <c r="S25" s="58">
        <v>0.21806375</v>
      </c>
      <c r="T25" s="58">
        <v>0.21770500000000001</v>
      </c>
      <c r="U25" s="58">
        <v>0.216479375</v>
      </c>
      <c r="V25" s="74">
        <v>0.18383187499999901</v>
      </c>
      <c r="W25" s="15">
        <f t="shared" si="7"/>
        <v>93.600000000000009</v>
      </c>
      <c r="X25" s="1">
        <f t="shared" si="8"/>
        <v>120</v>
      </c>
      <c r="Y25" s="93">
        <v>0.230760625</v>
      </c>
      <c r="Z25" s="5">
        <v>0.23075562499999999</v>
      </c>
      <c r="AA25" s="5">
        <v>0.22977249999999999</v>
      </c>
      <c r="AB25" s="5">
        <v>0.15832125</v>
      </c>
      <c r="AC25" s="5">
        <v>0.22962125</v>
      </c>
      <c r="AD25" s="5">
        <v>0.22937062499999999</v>
      </c>
      <c r="AE25" s="5">
        <v>0.22766062499999901</v>
      </c>
      <c r="AF25" s="5">
        <v>0.22766062499999901</v>
      </c>
      <c r="AG25" s="5">
        <v>0.218300625</v>
      </c>
      <c r="AH25" s="5">
        <v>0.217639375</v>
      </c>
      <c r="AI25" s="5">
        <v>0.20937875</v>
      </c>
      <c r="AJ25" s="5">
        <v>0.204175</v>
      </c>
      <c r="AK25" s="5">
        <v>0.229558125</v>
      </c>
      <c r="AL25" s="5">
        <v>0.21076937499999901</v>
      </c>
      <c r="AM25" s="5">
        <v>0.208649375</v>
      </c>
      <c r="AN25" s="5">
        <v>0.137870625</v>
      </c>
      <c r="AO25" s="5">
        <v>0.22961062499999901</v>
      </c>
      <c r="AP25" s="5">
        <v>0.230760625</v>
      </c>
      <c r="AQ25" s="5">
        <v>0.23028874999999999</v>
      </c>
      <c r="AR25" s="5">
        <v>0.22915687500000001</v>
      </c>
      <c r="AS25" s="74">
        <v>0.19528437500000001</v>
      </c>
      <c r="AT25" s="15">
        <f t="shared" si="9"/>
        <v>93.600000000000009</v>
      </c>
      <c r="AU25" s="1">
        <v>120</v>
      </c>
      <c r="AV25" s="43">
        <f t="shared" si="19"/>
        <v>0</v>
      </c>
      <c r="AW25" s="43">
        <f t="shared" si="20"/>
        <v>4.0641784799170201E-3</v>
      </c>
      <c r="AX25" s="43">
        <f t="shared" si="21"/>
        <v>0.35018142630308796</v>
      </c>
      <c r="AY25" s="43">
        <f t="shared" si="22"/>
        <v>-1.0576035677594873E-3</v>
      </c>
      <c r="AZ25" s="43">
        <f t="shared" si="23"/>
        <v>-1.1464537319889299E-3</v>
      </c>
      <c r="BA25" s="43">
        <f t="shared" si="24"/>
        <v>4.5104355950954779E-2</v>
      </c>
      <c r="BB25" s="43">
        <f t="shared" si="25"/>
        <v>-6.5921089589676899E-5</v>
      </c>
      <c r="BC25" s="43">
        <f t="shared" si="26"/>
        <v>5.4599858986190998E-2</v>
      </c>
      <c r="BD25" s="43">
        <f t="shared" si="27"/>
        <v>8.8698259110008004E-2</v>
      </c>
      <c r="BE25" s="43">
        <f t="shared" si="28"/>
        <v>0.10838573582266649</v>
      </c>
      <c r="BF25" s="43">
        <f t="shared" si="29"/>
        <v>5.6892766450177771E-3</v>
      </c>
      <c r="BG25" s="43">
        <f t="shared" si="30"/>
        <v>8.3691122435526261E-2</v>
      </c>
      <c r="BH25" s="43">
        <f t="shared" si="70"/>
        <v>9.209462829103876E-2</v>
      </c>
      <c r="BI25" s="43">
        <f t="shared" si="32"/>
        <v>0.39604244171715841</v>
      </c>
      <c r="BJ25" s="45">
        <f t="shared" si="11"/>
        <v>4.7921765997328324E-3</v>
      </c>
      <c r="BK25" s="45">
        <f t="shared" si="12"/>
        <v>0</v>
      </c>
      <c r="BL25" s="45">
        <f t="shared" si="13"/>
        <v>1.6451611054106472E-3</v>
      </c>
      <c r="BM25" s="45">
        <f t="shared" si="14"/>
        <v>7.2656505265088715E-3</v>
      </c>
      <c r="BN25" s="45">
        <f t="shared" si="15"/>
        <v>0.15698104338754604</v>
      </c>
      <c r="BO25" s="52"/>
      <c r="BP25" s="43">
        <f t="shared" si="33"/>
        <v>2.1667474682931719E-5</v>
      </c>
      <c r="BQ25" s="43">
        <f t="shared" si="34"/>
        <v>4.2820346842101266E-3</v>
      </c>
      <c r="BR25" s="43">
        <f t="shared" si="35"/>
        <v>0.31391566477166544</v>
      </c>
      <c r="BS25" s="43">
        <f t="shared" si="36"/>
        <v>4.9374757933681188E-3</v>
      </c>
      <c r="BT25" s="43">
        <f t="shared" si="37"/>
        <v>6.0235579618490038E-3</v>
      </c>
      <c r="BU25" s="43">
        <f t="shared" si="38"/>
        <v>1.3433834303408524E-2</v>
      </c>
      <c r="BV25" s="43">
        <f t="shared" si="39"/>
        <v>1.3433834303408524E-2</v>
      </c>
      <c r="BW25" s="43">
        <f t="shared" si="40"/>
        <v>5.3995346909811844E-2</v>
      </c>
      <c r="BX25" s="43">
        <f t="shared" si="41"/>
        <v>5.6860870436626701E-2</v>
      </c>
      <c r="BY25" s="43">
        <f t="shared" si="42"/>
        <v>9.2658247047129438E-2</v>
      </c>
      <c r="BZ25" s="43">
        <f t="shared" si="43"/>
        <v>0.11520867132336811</v>
      </c>
      <c r="CA25" s="43">
        <f t="shared" si="44"/>
        <v>5.2110276612398468E-3</v>
      </c>
      <c r="CB25" s="43">
        <f t="shared" si="45"/>
        <v>8.6631980650949389E-2</v>
      </c>
      <c r="CC25" s="43">
        <f t="shared" si="46"/>
        <v>9.5818989916498967E-2</v>
      </c>
      <c r="CD25" s="43">
        <f t="shared" si="47"/>
        <v>0.40253834465910293</v>
      </c>
      <c r="CE25" s="43">
        <f t="shared" si="47"/>
        <v>4.9835191770735742E-3</v>
      </c>
      <c r="CF25" s="43">
        <f t="shared" si="47"/>
        <v>0</v>
      </c>
      <c r="CG25" s="43">
        <f t="shared" si="17"/>
        <v>2.0448679231996813E-3</v>
      </c>
      <c r="CH25" s="43">
        <f t="shared" si="18"/>
        <v>6.9498425045433432E-3</v>
      </c>
      <c r="CI25" s="43">
        <f t="shared" si="48"/>
        <v>0.15373614974391747</v>
      </c>
    </row>
    <row r="26" spans="1:108">
      <c r="A26" s="15">
        <f t="shared" si="111"/>
        <v>97.5</v>
      </c>
      <c r="B26" s="21">
        <f t="shared" si="6"/>
        <v>125</v>
      </c>
      <c r="C26" s="93">
        <v>0.25596562499999997</v>
      </c>
      <c r="D26" s="5">
        <v>0.25596562499999997</v>
      </c>
      <c r="E26" s="5">
        <v>0.25517000000000001</v>
      </c>
      <c r="F26" s="5">
        <v>0.17746062499999901</v>
      </c>
      <c r="G26" s="5">
        <v>0.25489187499999999</v>
      </c>
      <c r="H26" s="5">
        <v>0.25490687499999998</v>
      </c>
      <c r="I26" s="5">
        <v>0.246453125</v>
      </c>
      <c r="J26" s="5">
        <v>0.25403937499999901</v>
      </c>
      <c r="K26" s="5">
        <v>0.23744874999999999</v>
      </c>
      <c r="L26" s="5">
        <v>0.22760875</v>
      </c>
      <c r="M26" s="5">
        <v>0.22068375000000001</v>
      </c>
      <c r="N26" s="5">
        <v>0.2545425</v>
      </c>
      <c r="O26" s="5">
        <v>0.229040625</v>
      </c>
      <c r="P26" s="58">
        <v>0.22585312499999999</v>
      </c>
      <c r="Q26" s="58">
        <v>0.16062312499999901</v>
      </c>
      <c r="R26" s="58">
        <v>0.25508124999999998</v>
      </c>
      <c r="S26" s="58">
        <v>0.25596562499999997</v>
      </c>
      <c r="T26" s="58">
        <v>0.25548999999999999</v>
      </c>
      <c r="U26" s="58">
        <v>0.25406687499999903</v>
      </c>
      <c r="V26" s="74">
        <v>0.22255</v>
      </c>
      <c r="W26" s="15">
        <f t="shared" si="7"/>
        <v>97.5</v>
      </c>
      <c r="X26" s="1">
        <f t="shared" si="8"/>
        <v>125</v>
      </c>
      <c r="Y26" s="93">
        <v>0.27333999999999897</v>
      </c>
      <c r="Z26" s="5">
        <v>0.27333999999999897</v>
      </c>
      <c r="AA26" s="5">
        <v>0.27244999999999903</v>
      </c>
      <c r="AB26" s="5">
        <v>0.20575749999999901</v>
      </c>
      <c r="AC26" s="5">
        <v>0.26824749999999897</v>
      </c>
      <c r="AD26" s="5">
        <v>0.26781312499999999</v>
      </c>
      <c r="AE26" s="5">
        <v>0.26663749999999897</v>
      </c>
      <c r="AF26" s="5">
        <v>0.26663749999999897</v>
      </c>
      <c r="AG26" s="5">
        <v>0.26083249999999902</v>
      </c>
      <c r="AH26" s="5">
        <v>0.25584374999999998</v>
      </c>
      <c r="AI26" s="5">
        <v>0.24464749999999999</v>
      </c>
      <c r="AJ26" s="5">
        <v>0.23679749999999999</v>
      </c>
      <c r="AK26" s="5">
        <v>0.27195437499999903</v>
      </c>
      <c r="AL26" s="5">
        <v>0.24585937499999999</v>
      </c>
      <c r="AM26" s="5">
        <v>0.24263375000000001</v>
      </c>
      <c r="AN26" s="5">
        <v>0.16830875000000001</v>
      </c>
      <c r="AO26" s="5">
        <v>0.27232937499999998</v>
      </c>
      <c r="AP26" s="5">
        <v>0.27333999999999897</v>
      </c>
      <c r="AQ26" s="5">
        <v>0.27274749999999998</v>
      </c>
      <c r="AR26" s="5">
        <v>0.27146375</v>
      </c>
      <c r="AS26" s="74">
        <v>0.24003249999999901</v>
      </c>
      <c r="AT26" s="15">
        <f t="shared" si="9"/>
        <v>97.5</v>
      </c>
      <c r="AU26" s="1">
        <v>125</v>
      </c>
      <c r="AV26" s="43">
        <f t="shared" si="19"/>
        <v>0</v>
      </c>
      <c r="AW26" s="43">
        <f t="shared" si="20"/>
        <v>3.1083275342146687E-3</v>
      </c>
      <c r="AX26" s="43">
        <f t="shared" si="21"/>
        <v>0.30670133929116838</v>
      </c>
      <c r="AY26" s="43">
        <f t="shared" si="22"/>
        <v>4.1948992174241544E-3</v>
      </c>
      <c r="AZ26" s="43">
        <f t="shared" si="23"/>
        <v>4.1362975985544826E-3</v>
      </c>
      <c r="BA26" s="43">
        <f t="shared" si="24"/>
        <v>3.7163193299881499E-2</v>
      </c>
      <c r="BB26" s="43">
        <f t="shared" si="25"/>
        <v>7.5254245565237994E-3</v>
      </c>
      <c r="BC26" s="43">
        <f t="shared" si="26"/>
        <v>7.2341256760551309E-2</v>
      </c>
      <c r="BD26" s="43">
        <f t="shared" si="27"/>
        <v>0.11078391873908841</v>
      </c>
      <c r="BE26" s="43">
        <f t="shared" si="28"/>
        <v>0.13783833278394303</v>
      </c>
      <c r="BF26" s="43">
        <f t="shared" si="29"/>
        <v>5.559828590264688E-3</v>
      </c>
      <c r="BG26" s="43">
        <f t="shared" si="30"/>
        <v>0.10518990587114961</v>
      </c>
      <c r="BH26" s="43">
        <f t="shared" si="70"/>
        <v>0.11764274988096542</v>
      </c>
      <c r="BI26" s="43">
        <f t="shared" si="32"/>
        <v>0.37248165647243053</v>
      </c>
      <c r="BJ26" s="45">
        <f t="shared" si="11"/>
        <v>3.4550537791939559E-3</v>
      </c>
      <c r="BK26" s="45">
        <f t="shared" si="12"/>
        <v>0</v>
      </c>
      <c r="BL26" s="45">
        <f t="shared" si="13"/>
        <v>1.858159664993999E-3</v>
      </c>
      <c r="BM26" s="45">
        <f t="shared" si="14"/>
        <v>7.4179882552625901E-3</v>
      </c>
      <c r="BN26" s="45">
        <f t="shared" si="15"/>
        <v>0.13054731470290193</v>
      </c>
      <c r="BO26" s="52"/>
      <c r="BP26" s="43">
        <f t="shared" si="33"/>
        <v>0</v>
      </c>
      <c r="BQ26" s="43">
        <f t="shared" si="34"/>
        <v>3.2560181458986966E-3</v>
      </c>
      <c r="BR26" s="43">
        <f t="shared" si="35"/>
        <v>0.24724701836540652</v>
      </c>
      <c r="BS26" s="43">
        <f t="shared" si="36"/>
        <v>1.8630643155045069E-2</v>
      </c>
      <c r="BT26" s="43">
        <f t="shared" si="37"/>
        <v>2.0219781224844545E-2</v>
      </c>
      <c r="BU26" s="43">
        <f t="shared" si="38"/>
        <v>2.4520743396502617E-2</v>
      </c>
      <c r="BV26" s="43">
        <f t="shared" si="39"/>
        <v>2.4520743396502617E-2</v>
      </c>
      <c r="BW26" s="43">
        <f t="shared" si="40"/>
        <v>4.5758030291944085E-2</v>
      </c>
      <c r="BX26" s="43">
        <f t="shared" si="41"/>
        <v>6.4009109533910355E-2</v>
      </c>
      <c r="BY26" s="43">
        <f t="shared" si="42"/>
        <v>0.10497000073168615</v>
      </c>
      <c r="BZ26" s="43">
        <f t="shared" si="43"/>
        <v>0.13368881246798536</v>
      </c>
      <c r="CA26" s="43">
        <f t="shared" si="44"/>
        <v>5.0692361161921093E-3</v>
      </c>
      <c r="CB26" s="43">
        <f t="shared" si="45"/>
        <v>0.1005364198434151</v>
      </c>
      <c r="CC26" s="43">
        <f t="shared" si="46"/>
        <v>0.11233719909270169</v>
      </c>
      <c r="CD26" s="43">
        <f t="shared" si="47"/>
        <v>0.38425129874880865</v>
      </c>
      <c r="CE26" s="43">
        <f t="shared" si="47"/>
        <v>3.6973183580851386E-3</v>
      </c>
      <c r="CF26" s="43">
        <f t="shared" si="47"/>
        <v>0</v>
      </c>
      <c r="CG26" s="43">
        <f t="shared" si="17"/>
        <v>2.1676300577998056E-3</v>
      </c>
      <c r="CH26" s="43">
        <f t="shared" si="18"/>
        <v>6.8641618497072366E-3</v>
      </c>
      <c r="CI26" s="43">
        <f t="shared" si="48"/>
        <v>0.12185373527474971</v>
      </c>
    </row>
    <row r="27" spans="1:108">
      <c r="A27" s="15">
        <f t="shared" si="111"/>
        <v>101.4</v>
      </c>
      <c r="B27" s="21">
        <f t="shared" si="6"/>
        <v>130</v>
      </c>
      <c r="C27" s="93">
        <v>0.28837062499999999</v>
      </c>
      <c r="D27" s="5">
        <v>0.28837062499999999</v>
      </c>
      <c r="E27" s="5">
        <v>0.287625625</v>
      </c>
      <c r="F27" s="5">
        <v>0.21323687499999999</v>
      </c>
      <c r="G27" s="5">
        <v>0.28834312499999998</v>
      </c>
      <c r="H27" s="5">
        <v>0.28832625000000001</v>
      </c>
      <c r="I27" s="5">
        <v>0.28176562500000002</v>
      </c>
      <c r="J27" s="5">
        <v>0.28794437499999997</v>
      </c>
      <c r="K27" s="5">
        <v>0.26796999999999999</v>
      </c>
      <c r="L27" s="5">
        <v>0.25398374999999901</v>
      </c>
      <c r="M27" s="5">
        <v>0.24414625000000001</v>
      </c>
      <c r="N27" s="5">
        <v>0.286515625</v>
      </c>
      <c r="O27" s="5">
        <v>0.25511562500000001</v>
      </c>
      <c r="P27" s="58">
        <v>0.25052374999999999</v>
      </c>
      <c r="Q27" s="58">
        <v>0.19302812499999999</v>
      </c>
      <c r="R27" s="58">
        <v>0.287524375</v>
      </c>
      <c r="S27" s="58">
        <v>0.28837062499999999</v>
      </c>
      <c r="T27" s="58">
        <v>0.28754312500000001</v>
      </c>
      <c r="U27" s="58">
        <v>0.28589999999999899</v>
      </c>
      <c r="V27" s="74">
        <v>0.25865062500000002</v>
      </c>
      <c r="W27" s="15">
        <f t="shared" si="7"/>
        <v>101.4</v>
      </c>
      <c r="X27" s="1">
        <f t="shared" si="8"/>
        <v>130</v>
      </c>
      <c r="Y27" s="93">
        <v>0.31217624999999999</v>
      </c>
      <c r="Z27" s="5">
        <v>0.31216874999999999</v>
      </c>
      <c r="AA27" s="5">
        <v>0.31148437499999998</v>
      </c>
      <c r="AB27" s="5">
        <v>0.25740437500000002</v>
      </c>
      <c r="AC27" s="5">
        <v>0.30516812500000001</v>
      </c>
      <c r="AD27" s="5">
        <v>0.30459000000000003</v>
      </c>
      <c r="AE27" s="5">
        <v>0.303250625</v>
      </c>
      <c r="AF27" s="5">
        <v>0.303250625</v>
      </c>
      <c r="AG27" s="5">
        <v>0.29946812499999997</v>
      </c>
      <c r="AH27" s="5">
        <v>0.29092687499999997</v>
      </c>
      <c r="AI27" s="5">
        <v>0.27690812499999901</v>
      </c>
      <c r="AJ27" s="5">
        <v>0.26648125</v>
      </c>
      <c r="AK27" s="5">
        <v>0.31032562499999999</v>
      </c>
      <c r="AL27" s="5">
        <v>0.27813812500000001</v>
      </c>
      <c r="AM27" s="5">
        <v>0.27320562500000001</v>
      </c>
      <c r="AN27" s="5">
        <v>0.20307687499999999</v>
      </c>
      <c r="AO27" s="5">
        <v>0.31134687500000002</v>
      </c>
      <c r="AP27" s="5">
        <v>0.31217624999999999</v>
      </c>
      <c r="AQ27" s="5">
        <v>0.31120874999999998</v>
      </c>
      <c r="AR27" s="5">
        <v>0.30978687500000002</v>
      </c>
      <c r="AS27" s="74">
        <v>0.28503125000000001</v>
      </c>
      <c r="AT27" s="15">
        <f t="shared" si="9"/>
        <v>101.4</v>
      </c>
      <c r="AU27" s="1">
        <v>130</v>
      </c>
      <c r="AV27" s="43">
        <f t="shared" si="19"/>
        <v>0</v>
      </c>
      <c r="AW27" s="43">
        <f t="shared" si="20"/>
        <v>2.5834808937283253E-3</v>
      </c>
      <c r="AX27" s="43">
        <f t="shared" si="21"/>
        <v>0.26054578201229756</v>
      </c>
      <c r="AY27" s="43">
        <f t="shared" si="22"/>
        <v>9.5363388694717514E-5</v>
      </c>
      <c r="AZ27" s="43">
        <f t="shared" si="23"/>
        <v>1.538818317572582E-4</v>
      </c>
      <c r="BA27" s="43">
        <f t="shared" si="24"/>
        <v>2.2904552084665256E-2</v>
      </c>
      <c r="BB27" s="43">
        <f t="shared" si="25"/>
        <v>1.4781325247674479E-3</v>
      </c>
      <c r="BC27" s="43">
        <f t="shared" si="26"/>
        <v>7.0744462963243937E-2</v>
      </c>
      <c r="BD27" s="43">
        <f t="shared" si="27"/>
        <v>0.11924541551345941</v>
      </c>
      <c r="BE27" s="43">
        <f t="shared" si="28"/>
        <v>0.15335950046923116</v>
      </c>
      <c r="BF27" s="43">
        <f t="shared" si="29"/>
        <v>6.4326940374041068E-3</v>
      </c>
      <c r="BG27" s="43">
        <f t="shared" si="30"/>
        <v>0.11532034512877301</v>
      </c>
      <c r="BH27" s="43">
        <f t="shared" si="70"/>
        <v>0.13124386369103996</v>
      </c>
      <c r="BI27" s="43">
        <f t="shared" si="32"/>
        <v>0.33062486860442181</v>
      </c>
      <c r="BJ27" s="45">
        <f t="shared" si="11"/>
        <v>2.934591552104147E-3</v>
      </c>
      <c r="BK27" s="45">
        <f t="shared" si="12"/>
        <v>0</v>
      </c>
      <c r="BL27" s="45">
        <f t="shared" si="13"/>
        <v>2.8695710598122853E-3</v>
      </c>
      <c r="BM27" s="45">
        <f t="shared" si="14"/>
        <v>8.5675335343223784E-3</v>
      </c>
      <c r="BN27" s="45">
        <f t="shared" si="15"/>
        <v>0.10306181498202173</v>
      </c>
      <c r="BO27" s="52"/>
      <c r="BP27" s="43">
        <f t="shared" si="33"/>
        <v>2.402488978579768E-5</v>
      </c>
      <c r="BQ27" s="43">
        <f t="shared" si="34"/>
        <v>2.2162960827417475E-3</v>
      </c>
      <c r="BR27" s="43">
        <f t="shared" si="35"/>
        <v>0.17545176803168072</v>
      </c>
      <c r="BS27" s="43">
        <f t="shared" si="36"/>
        <v>2.2449257430698127E-2</v>
      </c>
      <c r="BT27" s="43">
        <f t="shared" si="37"/>
        <v>2.4301176018354891E-2</v>
      </c>
      <c r="BU27" s="43">
        <f t="shared" si="38"/>
        <v>2.8591620919272344E-2</v>
      </c>
      <c r="BV27" s="43">
        <f t="shared" si="39"/>
        <v>2.8591620919272344E-2</v>
      </c>
      <c r="BW27" s="43">
        <f t="shared" si="40"/>
        <v>4.0708173667920011E-2</v>
      </c>
      <c r="BX27" s="43">
        <f t="shared" si="41"/>
        <v>6.8068518985669207E-2</v>
      </c>
      <c r="BY27" s="43">
        <f t="shared" si="42"/>
        <v>0.11297504214366398</v>
      </c>
      <c r="BZ27" s="43">
        <f t="shared" si="43"/>
        <v>0.14637564516839441</v>
      </c>
      <c r="CA27" s="43">
        <f t="shared" si="44"/>
        <v>5.9281415546506011E-3</v>
      </c>
      <c r="CB27" s="43">
        <f t="shared" si="45"/>
        <v>0.10903496021878659</v>
      </c>
      <c r="CC27" s="43">
        <f t="shared" si="46"/>
        <v>0.12483532940125965</v>
      </c>
      <c r="CD27" s="43">
        <f t="shared" si="47"/>
        <v>0.34948006134355192</v>
      </c>
      <c r="CE27" s="43">
        <f t="shared" si="47"/>
        <v>2.6567523954816089E-3</v>
      </c>
      <c r="CF27" s="43">
        <f t="shared" si="47"/>
        <v>0</v>
      </c>
      <c r="CG27" s="43">
        <f t="shared" si="17"/>
        <v>3.0992107823705679E-3</v>
      </c>
      <c r="CH27" s="43">
        <f t="shared" si="18"/>
        <v>7.6539294709317938E-3</v>
      </c>
      <c r="CI27" s="43">
        <f t="shared" si="48"/>
        <v>8.6954084431470929E-2</v>
      </c>
    </row>
    <row r="28" spans="1:108">
      <c r="A28" s="15">
        <f t="shared" si="111"/>
        <v>105.3</v>
      </c>
      <c r="B28" s="21">
        <f t="shared" si="6"/>
        <v>135</v>
      </c>
      <c r="C28" s="94">
        <v>0.32031999999999999</v>
      </c>
      <c r="D28" s="8">
        <v>0.32031999999999999</v>
      </c>
      <c r="E28" s="8">
        <v>0.31977249999999902</v>
      </c>
      <c r="F28" s="8">
        <v>0.25493874999999999</v>
      </c>
      <c r="G28" s="8">
        <v>0.31933624999999999</v>
      </c>
      <c r="H28" s="8">
        <v>0.31929062499999999</v>
      </c>
      <c r="I28" s="8">
        <v>0.31358124999999998</v>
      </c>
      <c r="J28" s="8">
        <v>0.31786249999999999</v>
      </c>
      <c r="K28" s="8">
        <v>0.29570374999999999</v>
      </c>
      <c r="L28" s="8">
        <v>0.28134499999999901</v>
      </c>
      <c r="M28" s="8">
        <v>0.26955562499999902</v>
      </c>
      <c r="N28" s="8">
        <v>0.31836874999999998</v>
      </c>
      <c r="O28" s="8">
        <v>0.28258187499999998</v>
      </c>
      <c r="P28" s="59">
        <v>0.27624874999999999</v>
      </c>
      <c r="Q28" s="59">
        <v>0.22505875</v>
      </c>
      <c r="R28" s="59">
        <v>0.31969687499999999</v>
      </c>
      <c r="S28" s="59">
        <v>0.32031999999999999</v>
      </c>
      <c r="T28" s="59">
        <v>0.319283125</v>
      </c>
      <c r="U28" s="59">
        <v>0.31756812499999998</v>
      </c>
      <c r="V28" s="75">
        <v>0.29573187499999998</v>
      </c>
      <c r="W28" s="15">
        <f t="shared" si="7"/>
        <v>105.3</v>
      </c>
      <c r="X28" s="7">
        <f t="shared" si="8"/>
        <v>135</v>
      </c>
      <c r="Y28" s="94">
        <v>0.34992062499999999</v>
      </c>
      <c r="Z28" s="8">
        <v>0.34992062499999999</v>
      </c>
      <c r="AA28" s="8">
        <v>0.34939937500000001</v>
      </c>
      <c r="AB28" s="8">
        <v>0.31565500000000002</v>
      </c>
      <c r="AC28" s="8">
        <v>0.33878562499999998</v>
      </c>
      <c r="AD28" s="8">
        <v>0.337644375</v>
      </c>
      <c r="AE28" s="8">
        <v>0.33581562500000001</v>
      </c>
      <c r="AF28" s="8">
        <v>0.33581562500000001</v>
      </c>
      <c r="AG28" s="8">
        <v>0.33462124999999998</v>
      </c>
      <c r="AH28" s="8">
        <v>0.32588125000000001</v>
      </c>
      <c r="AI28" s="8">
        <v>0.31018374999999998</v>
      </c>
      <c r="AJ28" s="8">
        <v>0.29778749999999998</v>
      </c>
      <c r="AK28" s="8">
        <v>0.34799312500000001</v>
      </c>
      <c r="AL28" s="8">
        <v>0.30985812499999998</v>
      </c>
      <c r="AM28" s="8">
        <v>0.30343249999999999</v>
      </c>
      <c r="AN28" s="8">
        <v>0.23941812499999901</v>
      </c>
      <c r="AO28" s="8">
        <v>0.34931187499999999</v>
      </c>
      <c r="AP28" s="8">
        <v>0.34992062499999999</v>
      </c>
      <c r="AQ28" s="8">
        <v>0.34872312500000002</v>
      </c>
      <c r="AR28" s="8">
        <v>0.34725375000000003</v>
      </c>
      <c r="AS28" s="75">
        <v>0.329019375</v>
      </c>
      <c r="AT28" s="15">
        <f t="shared" si="9"/>
        <v>105.3</v>
      </c>
      <c r="AU28" s="7">
        <v>135</v>
      </c>
      <c r="AV28" s="42">
        <f t="shared" si="19"/>
        <v>0</v>
      </c>
      <c r="AW28" s="42">
        <f t="shared" si="20"/>
        <v>1.7092282717313242E-3</v>
      </c>
      <c r="AX28" s="42">
        <f t="shared" si="21"/>
        <v>0.20411229395604397</v>
      </c>
      <c r="AY28" s="42">
        <f t="shared" si="22"/>
        <v>3.0711476023976194E-3</v>
      </c>
      <c r="AZ28" s="42">
        <f t="shared" si="23"/>
        <v>3.2135832917082889E-3</v>
      </c>
      <c r="BA28" s="42">
        <f t="shared" si="24"/>
        <v>2.1037556193806244E-2</v>
      </c>
      <c r="BB28" s="42">
        <f t="shared" si="25"/>
        <v>7.6720154845154893E-3</v>
      </c>
      <c r="BC28" s="42">
        <f t="shared" si="26"/>
        <v>7.6848932317682334E-2</v>
      </c>
      <c r="BD28" s="42">
        <f t="shared" si="27"/>
        <v>0.12167519980020286</v>
      </c>
      <c r="BE28" s="42">
        <f t="shared" si="28"/>
        <v>0.15848019168331973</v>
      </c>
      <c r="BF28" s="42">
        <f t="shared" si="29"/>
        <v>6.0915646853147336E-3</v>
      </c>
      <c r="BG28" s="42">
        <f t="shared" si="30"/>
        <v>0.11781382679820183</v>
      </c>
      <c r="BH28" s="42">
        <f t="shared" si="70"/>
        <v>0.13758507117882121</v>
      </c>
      <c r="BI28" s="42">
        <f t="shared" si="32"/>
        <v>0.29739401223776224</v>
      </c>
      <c r="BJ28" s="42">
        <f t="shared" si="11"/>
        <v>1.9453203046953115E-3</v>
      </c>
      <c r="BK28" s="42">
        <f t="shared" si="12"/>
        <v>0</v>
      </c>
      <c r="BL28" s="42">
        <f t="shared" si="13"/>
        <v>3.236997377622355E-3</v>
      </c>
      <c r="BM28" s="42">
        <f t="shared" si="14"/>
        <v>8.5910183566434029E-3</v>
      </c>
      <c r="BN28" s="42">
        <f t="shared" si="15"/>
        <v>7.6761129495504551E-2</v>
      </c>
      <c r="BO28" s="52"/>
      <c r="BP28" s="42">
        <f t="shared" si="33"/>
        <v>0</v>
      </c>
      <c r="BQ28" s="42">
        <f t="shared" si="34"/>
        <v>1.4896235396240881E-3</v>
      </c>
      <c r="BR28" s="42">
        <f t="shared" si="35"/>
        <v>9.7923993477092033E-2</v>
      </c>
      <c r="BS28" s="42">
        <f t="shared" si="36"/>
        <v>3.1821502376431818E-2</v>
      </c>
      <c r="BT28" s="42">
        <f t="shared" si="37"/>
        <v>3.5082956313306733E-2</v>
      </c>
      <c r="BU28" s="42">
        <f t="shared" si="38"/>
        <v>4.0309141537455753E-2</v>
      </c>
      <c r="BV28" s="42">
        <f t="shared" si="39"/>
        <v>4.0309141537455753E-2</v>
      </c>
      <c r="BW28" s="42">
        <f t="shared" si="40"/>
        <v>4.3722415619256522E-2</v>
      </c>
      <c r="BX28" s="42">
        <f t="shared" si="41"/>
        <v>6.8699508638566179E-2</v>
      </c>
      <c r="BY28" s="42">
        <f t="shared" si="42"/>
        <v>0.11355968228508967</v>
      </c>
      <c r="BZ28" s="42">
        <f t="shared" si="43"/>
        <v>0.14898557351399336</v>
      </c>
      <c r="CA28" s="42">
        <f t="shared" si="44"/>
        <v>5.5083920817756054E-3</v>
      </c>
      <c r="CB28" s="42">
        <f t="shared" si="45"/>
        <v>0.11449025046751675</v>
      </c>
      <c r="CC28" s="42">
        <f t="shared" si="46"/>
        <v>0.13285334352612108</v>
      </c>
      <c r="CD28" s="42">
        <f t="shared" si="47"/>
        <v>0.31579304592291746</v>
      </c>
      <c r="CE28" s="42">
        <f t="shared" si="47"/>
        <v>1.7396802489135679E-3</v>
      </c>
      <c r="CF28" s="42">
        <f t="shared" si="47"/>
        <v>0</v>
      </c>
      <c r="CG28" s="42">
        <f t="shared" si="17"/>
        <v>3.4222046785609239E-3</v>
      </c>
      <c r="CH28" s="42">
        <f t="shared" si="18"/>
        <v>7.6213712752712347E-3</v>
      </c>
      <c r="CI28" s="42">
        <f t="shared" si="48"/>
        <v>5.9731403371836064E-2</v>
      </c>
    </row>
    <row r="29" spans="1:108" s="20" customFormat="1">
      <c r="A29" s="48">
        <f t="shared" si="111"/>
        <v>109.2</v>
      </c>
      <c r="B29" s="21">
        <f t="shared" si="6"/>
        <v>140</v>
      </c>
      <c r="C29" s="95">
        <v>0.34456375</v>
      </c>
      <c r="D29" s="49">
        <v>0.34455124999999998</v>
      </c>
      <c r="E29" s="49">
        <v>0.34417187500000002</v>
      </c>
      <c r="F29" s="49">
        <v>0.29132249999999998</v>
      </c>
      <c r="G29" s="49">
        <v>0.34509562500000002</v>
      </c>
      <c r="H29" s="49">
        <v>0.34503937499999998</v>
      </c>
      <c r="I29" s="49">
        <v>0.34049812499999998</v>
      </c>
      <c r="J29" s="49">
        <v>0.34397749999999999</v>
      </c>
      <c r="K29" s="49">
        <v>0.32142437499999998</v>
      </c>
      <c r="L29" s="49">
        <v>0.30405624999999997</v>
      </c>
      <c r="M29" s="49">
        <v>0.290694375</v>
      </c>
      <c r="N29" s="49">
        <v>0.34236499999999997</v>
      </c>
      <c r="O29" s="49">
        <v>0.30326937499999901</v>
      </c>
      <c r="P29" s="60">
        <v>0.29582874999999997</v>
      </c>
      <c r="Q29" s="60">
        <v>0.25763625000000001</v>
      </c>
      <c r="R29" s="60">
        <v>0.34411750000000002</v>
      </c>
      <c r="S29" s="60">
        <v>0.34456375</v>
      </c>
      <c r="T29" s="60">
        <v>0.34322875000000003</v>
      </c>
      <c r="U29" s="60">
        <v>0.34140062500000001</v>
      </c>
      <c r="V29" s="76">
        <v>0.32520874999999999</v>
      </c>
      <c r="W29" s="48">
        <f t="shared" si="7"/>
        <v>109.2</v>
      </c>
      <c r="X29" s="21">
        <f t="shared" si="8"/>
        <v>140</v>
      </c>
      <c r="Y29" s="95">
        <v>0.38121374999999902</v>
      </c>
      <c r="Z29" s="49">
        <v>0.38119124999999998</v>
      </c>
      <c r="AA29" s="49">
        <v>0.38083187499999999</v>
      </c>
      <c r="AB29" s="49">
        <v>0.370114375</v>
      </c>
      <c r="AC29" s="49">
        <v>0.36638187499999902</v>
      </c>
      <c r="AD29" s="49">
        <v>0.36493874999999998</v>
      </c>
      <c r="AE29" s="49">
        <v>0.36734875</v>
      </c>
      <c r="AF29" s="49">
        <v>0.36734875</v>
      </c>
      <c r="AG29" s="49">
        <v>0.36367624999999998</v>
      </c>
      <c r="AH29" s="49">
        <v>0.35788937499999901</v>
      </c>
      <c r="AI29" s="49">
        <v>0.34191874999999999</v>
      </c>
      <c r="AJ29" s="49">
        <v>0.32832249999999902</v>
      </c>
      <c r="AK29" s="49">
        <v>0.37879875000000002</v>
      </c>
      <c r="AL29" s="49">
        <v>0.33964250000000001</v>
      </c>
      <c r="AM29" s="49">
        <v>0.332085624999999</v>
      </c>
      <c r="AN29" s="49">
        <v>0.27255687499999998</v>
      </c>
      <c r="AO29" s="49">
        <v>0.38077125000000001</v>
      </c>
      <c r="AP29" s="49">
        <v>0.38121374999999902</v>
      </c>
      <c r="AQ29" s="49">
        <v>0.37955937499999998</v>
      </c>
      <c r="AR29" s="49">
        <v>0.37775874999999998</v>
      </c>
      <c r="AS29" s="76">
        <v>0.36641062499999999</v>
      </c>
      <c r="AT29" s="48">
        <f t="shared" si="9"/>
        <v>109.2</v>
      </c>
      <c r="AU29" s="21">
        <v>140</v>
      </c>
      <c r="AV29" s="45">
        <f t="shared" si="19"/>
        <v>3.6277757018915597E-5</v>
      </c>
      <c r="AW29" s="45">
        <f t="shared" si="20"/>
        <v>1.1373076825405633E-3</v>
      </c>
      <c r="AX29" s="45">
        <f t="shared" si="21"/>
        <v>0.15451785047034117</v>
      </c>
      <c r="AY29" s="45">
        <f t="shared" si="22"/>
        <v>-1.5436185611516445E-3</v>
      </c>
      <c r="AZ29" s="45">
        <f t="shared" si="23"/>
        <v>-1.3803686545667661E-3</v>
      </c>
      <c r="BA29" s="45">
        <f t="shared" si="24"/>
        <v>1.1799340470377447E-2</v>
      </c>
      <c r="BB29" s="45">
        <f t="shared" si="25"/>
        <v>1.7014268041835811E-3</v>
      </c>
      <c r="BC29" s="45">
        <f t="shared" si="26"/>
        <v>6.7155569905423942E-2</v>
      </c>
      <c r="BD29" s="45">
        <f t="shared" si="27"/>
        <v>0.11756169939524988</v>
      </c>
      <c r="BE29" s="45">
        <f t="shared" si="28"/>
        <v>0.15634080776053777</v>
      </c>
      <c r="BF29" s="45">
        <f t="shared" si="29"/>
        <v>6.3812574596138656E-3</v>
      </c>
      <c r="BG29" s="45">
        <f t="shared" si="30"/>
        <v>0.11984538419958859</v>
      </c>
      <c r="BH29" s="45">
        <f t="shared" si="70"/>
        <v>0.14143971906504973</v>
      </c>
      <c r="BI29" s="45">
        <f t="shared" si="32"/>
        <v>0.25228277786041042</v>
      </c>
      <c r="BJ29" s="45">
        <f t="shared" si="11"/>
        <v>1.2951159255724996E-3</v>
      </c>
      <c r="BK29" s="45">
        <f t="shared" si="12"/>
        <v>0</v>
      </c>
      <c r="BL29" s="45">
        <f t="shared" si="13"/>
        <v>3.8744644496119373E-3</v>
      </c>
      <c r="BM29" s="45">
        <f t="shared" si="14"/>
        <v>9.1800864136171861E-3</v>
      </c>
      <c r="BN29" s="45">
        <f t="shared" si="15"/>
        <v>5.6172478967970403E-2</v>
      </c>
      <c r="BO29" s="52"/>
      <c r="BP29" s="45">
        <f t="shared" si="33"/>
        <v>5.9022005368476969E-5</v>
      </c>
      <c r="BQ29" s="45">
        <f t="shared" si="34"/>
        <v>1.001734591155312E-3</v>
      </c>
      <c r="BR29" s="45">
        <f t="shared" si="35"/>
        <v>2.911588314954288E-2</v>
      </c>
      <c r="BS29" s="45">
        <f t="shared" si="36"/>
        <v>3.8906978040535084E-2</v>
      </c>
      <c r="BT29" s="45">
        <f t="shared" si="37"/>
        <v>4.2692583885022728E-2</v>
      </c>
      <c r="BU29" s="45">
        <f t="shared" si="38"/>
        <v>3.6370671309728604E-2</v>
      </c>
      <c r="BV29" s="45">
        <f t="shared" si="39"/>
        <v>3.6370671309728604E-2</v>
      </c>
      <c r="BW29" s="45">
        <f t="shared" si="40"/>
        <v>4.600437418639565E-2</v>
      </c>
      <c r="BX29" s="45">
        <f t="shared" si="41"/>
        <v>6.1184506067790231E-2</v>
      </c>
      <c r="BY29" s="45">
        <f t="shared" si="42"/>
        <v>0.10307865338015516</v>
      </c>
      <c r="BZ29" s="45">
        <f t="shared" si="43"/>
        <v>0.13874433962573526</v>
      </c>
      <c r="CA29" s="45">
        <f t="shared" si="44"/>
        <v>6.3350285764849973E-3</v>
      </c>
      <c r="CB29" s="45">
        <f t="shared" si="45"/>
        <v>0.10904971292352154</v>
      </c>
      <c r="CC29" s="45">
        <f t="shared" si="46"/>
        <v>0.12887290922743513</v>
      </c>
      <c r="CD29" s="45">
        <f t="shared" si="47"/>
        <v>0.28502874043761361</v>
      </c>
      <c r="CE29" s="45">
        <f t="shared" si="47"/>
        <v>1.1607661056271298E-3</v>
      </c>
      <c r="CF29" s="45">
        <f t="shared" si="47"/>
        <v>0</v>
      </c>
      <c r="CG29" s="45">
        <f t="shared" si="17"/>
        <v>4.3397568949153755E-3</v>
      </c>
      <c r="CH29" s="45">
        <f t="shared" si="18"/>
        <v>9.0631568247447822E-3</v>
      </c>
      <c r="CI29" s="45">
        <f t="shared" si="48"/>
        <v>3.8831561033669609E-2</v>
      </c>
    </row>
    <row r="30" spans="1:108" s="19" customFormat="1">
      <c r="A30" s="47">
        <v>110</v>
      </c>
      <c r="B30" s="21"/>
      <c r="C30" s="95">
        <f>+(C29+C31)/2</f>
        <v>0.35539718749999949</v>
      </c>
      <c r="D30" s="49">
        <f t="shared" ref="D30" si="112">+(D29+D31)/2</f>
        <v>0.3553909374999995</v>
      </c>
      <c r="E30" s="49">
        <f t="shared" ref="E30" si="113">+(E29+E31)/2</f>
        <v>0.35509499999999949</v>
      </c>
      <c r="F30" s="49">
        <f t="shared" ref="F30" si="114">+(F29+F31)/2</f>
        <v>0.31075406249999948</v>
      </c>
      <c r="G30" s="49">
        <f t="shared" ref="G30" si="115">+(G29+G31)/2</f>
        <v>0.35444937500000001</v>
      </c>
      <c r="H30" s="49">
        <f t="shared" ref="H30" si="116">+(H29+H31)/2</f>
        <v>0.35437750000000001</v>
      </c>
      <c r="I30" s="49">
        <f t="shared" ref="I30" si="117">+(I29+I31)/2</f>
        <v>0.35075562500000002</v>
      </c>
      <c r="J30" s="49">
        <f t="shared" ref="J30" si="118">+(J29+J31)/2</f>
        <v>0.353761875</v>
      </c>
      <c r="K30" s="49">
        <f t="shared" ref="K30" si="119">+(K29+K31)/2</f>
        <v>0.33197218750000002</v>
      </c>
      <c r="L30" s="49">
        <f t="shared" ref="L30" si="120">+(L29+L31)/2</f>
        <v>0.31469499999999995</v>
      </c>
      <c r="M30" s="49">
        <f t="shared" ref="M30" si="121">+(M29+M31)/2</f>
        <v>0.3007959375</v>
      </c>
      <c r="N30" s="49">
        <f t="shared" ref="N30" si="122">+(N29+N31)/2</f>
        <v>0.352973125</v>
      </c>
      <c r="O30" s="49">
        <f t="shared" ref="O30" si="123">+(O29+O31)/2</f>
        <v>0.31310906249999948</v>
      </c>
      <c r="P30" s="60">
        <f t="shared" ref="P30" si="124">+(P29+P31)/2</f>
        <v>0.30494624999999997</v>
      </c>
      <c r="Q30" s="60">
        <f t="shared" ref="Q30" si="125">+(Q29+Q31)/2</f>
        <v>0.27119906250000003</v>
      </c>
      <c r="R30" s="60">
        <f t="shared" ref="R30" si="126">+(R29+R31)/2</f>
        <v>0.35505062500000001</v>
      </c>
      <c r="S30" s="60">
        <f t="shared" ref="S30" si="127">+(S29+S31)/2</f>
        <v>0.35539718749999949</v>
      </c>
      <c r="T30" s="60">
        <f t="shared" ref="T30" si="128">+(T29+T31)/2</f>
        <v>0.35379625000000003</v>
      </c>
      <c r="U30" s="60">
        <f t="shared" ref="U30" si="129">+(U29+U31)/2</f>
        <v>0.35195062499999952</v>
      </c>
      <c r="V30" s="76">
        <f t="shared" ref="V30" si="130">+(V29+V31)/2</f>
        <v>0.33858968749999996</v>
      </c>
      <c r="W30" s="46">
        <v>110</v>
      </c>
      <c r="X30" s="21"/>
      <c r="Y30" s="95">
        <f>+(Y29+Y31)/2</f>
        <v>0.39575468749999954</v>
      </c>
      <c r="Z30" s="49">
        <f t="shared" ref="Z30" si="131">+(Z29+Z31)/2</f>
        <v>0.39572843749999953</v>
      </c>
      <c r="AA30" s="49">
        <f t="shared" ref="AA30" si="132">+(AA29+AA31)/2</f>
        <v>0.39545187500000001</v>
      </c>
      <c r="AB30" s="49">
        <f t="shared" ref="AB30" si="133">+(AB29+AB31)/2</f>
        <v>0.39517031250000001</v>
      </c>
      <c r="AC30" s="49">
        <f t="shared" ref="AC30" si="134">+(AC29+AC31)/2</f>
        <v>0.37774906249999951</v>
      </c>
      <c r="AD30" s="49">
        <f t="shared" ref="AD30" si="135">+(AD29+AD31)/2</f>
        <v>0.37584656249999998</v>
      </c>
      <c r="AE30" s="49">
        <f t="shared" ref="AE30" si="136">+(AE29+AE31)/2</f>
        <v>0.37992843749999999</v>
      </c>
      <c r="AF30" s="49">
        <f t="shared" ref="AF30" si="137">+(AF29+AF31)/2</f>
        <v>0.37992843749999999</v>
      </c>
      <c r="AG30" s="49">
        <f t="shared" ref="AG30" si="138">+(AG29+AG31)/2</f>
        <v>0.3754765624999995</v>
      </c>
      <c r="AH30" s="49">
        <f t="shared" ref="AH30" si="139">+(AH29+AH31)/2</f>
        <v>0.37231406249999899</v>
      </c>
      <c r="AI30" s="49">
        <f t="shared" ref="AI30" si="140">+(AI29+AI31)/2</f>
        <v>0.3567328125</v>
      </c>
      <c r="AJ30" s="49">
        <f t="shared" ref="AJ30" si="141">+(AJ29+AJ31)/2</f>
        <v>0.34314843749999902</v>
      </c>
      <c r="AK30" s="49">
        <f t="shared" ref="AK30" si="142">+(AK29+AK31)/2</f>
        <v>0.39309031250000004</v>
      </c>
      <c r="AL30" s="60">
        <f t="shared" ref="AL30" si="143">+(AL29+AL31)/2</f>
        <v>0.35329500000000003</v>
      </c>
      <c r="AM30" s="60">
        <f t="shared" ref="AM30" si="144">+(AM29+AM31)/2</f>
        <v>0.34489593749999947</v>
      </c>
      <c r="AN30" s="60">
        <f t="shared" ref="AN30" si="145">+(AN29+AN31)/2</f>
        <v>0.28820250000000003</v>
      </c>
      <c r="AO30" s="60">
        <f t="shared" ref="AO30" si="146">+(AO29+AO31)/2</f>
        <v>0.39540593749999997</v>
      </c>
      <c r="AP30" s="60">
        <f t="shared" ref="AP30" si="147">+(AP29+AP31)/2</f>
        <v>0.39575468749999954</v>
      </c>
      <c r="AQ30" s="60">
        <f t="shared" ref="AQ30" si="148">+(AQ29+AQ31)/2</f>
        <v>0.3939168749999995</v>
      </c>
      <c r="AR30" s="60">
        <f t="shared" ref="AR30" si="149">+(AR29+AR31)/2</f>
        <v>0.39197749999999998</v>
      </c>
      <c r="AS30" s="76">
        <f t="shared" ref="AS30" si="150">+(AS29+AS31)/2</f>
        <v>0.38342812499999945</v>
      </c>
      <c r="AT30" s="47">
        <v>110</v>
      </c>
      <c r="AU30" s="21"/>
      <c r="AV30" s="44">
        <f t="shared" si="19"/>
        <v>1.7585957964243716E-5</v>
      </c>
      <c r="AW30" s="44">
        <f t="shared" si="20"/>
        <v>8.5028106757315176E-4</v>
      </c>
      <c r="AX30" s="44">
        <f t="shared" si="21"/>
        <v>0.12561473914308921</v>
      </c>
      <c r="AY30" s="44">
        <f t="shared" si="22"/>
        <v>2.6669105252823083E-3</v>
      </c>
      <c r="AZ30" s="44">
        <f t="shared" si="23"/>
        <v>2.8691490418715796E-3</v>
      </c>
      <c r="BA30" s="44">
        <f t="shared" si="24"/>
        <v>1.3060211682174555E-2</v>
      </c>
      <c r="BB30" s="44">
        <f t="shared" si="25"/>
        <v>4.6013659013536467E-3</v>
      </c>
      <c r="BC30" s="44">
        <f t="shared" si="26"/>
        <v>6.5912170450137586E-2</v>
      </c>
      <c r="BD30" s="44">
        <f t="shared" si="27"/>
        <v>0.11452591334870819</v>
      </c>
      <c r="BE30" s="44">
        <f t="shared" si="28"/>
        <v>0.15363444596758258</v>
      </c>
      <c r="BF30" s="44">
        <f t="shared" si="29"/>
        <v>6.8207137964463897E-3</v>
      </c>
      <c r="BG30" s="44">
        <f t="shared" si="30"/>
        <v>0.11898835018214676</v>
      </c>
      <c r="BH30" s="44">
        <f t="shared" si="70"/>
        <v>0.14195649058139939</v>
      </c>
      <c r="BI30" s="44">
        <f t="shared" si="32"/>
        <v>0.2369127499074527</v>
      </c>
      <c r="BJ30" s="65">
        <f t="shared" si="11"/>
        <v>9.7514136911812637E-4</v>
      </c>
      <c r="BK30" s="65">
        <f t="shared" si="12"/>
        <v>0</v>
      </c>
      <c r="BL30" s="65">
        <f t="shared" si="13"/>
        <v>4.5046431325499936E-3</v>
      </c>
      <c r="BM30" s="65">
        <f t="shared" si="14"/>
        <v>9.6977765194047206E-3</v>
      </c>
      <c r="BN30" s="65">
        <f t="shared" si="15"/>
        <v>4.7292158157553103E-2</v>
      </c>
      <c r="BO30" s="52"/>
      <c r="BP30" s="44">
        <f t="shared" si="33"/>
        <v>6.6328967992338608E-5</v>
      </c>
      <c r="BQ30" s="44">
        <f t="shared" si="34"/>
        <v>7.6515202362455344E-4</v>
      </c>
      <c r="BR30" s="44">
        <f t="shared" si="35"/>
        <v>1.4766091683993685E-3</v>
      </c>
      <c r="BS30" s="44">
        <f t="shared" si="36"/>
        <v>4.5496934259306898E-2</v>
      </c>
      <c r="BT30" s="44">
        <f t="shared" si="37"/>
        <v>5.0304205177606587E-2</v>
      </c>
      <c r="BU30" s="44">
        <f t="shared" si="38"/>
        <v>3.999005065480004E-2</v>
      </c>
      <c r="BV30" s="44">
        <f t="shared" si="39"/>
        <v>3.999005065480004E-2</v>
      </c>
      <c r="BW30" s="44">
        <f t="shared" si="40"/>
        <v>5.1239127774071053E-2</v>
      </c>
      <c r="BX30" s="44">
        <f t="shared" si="41"/>
        <v>5.9230189156004816E-2</v>
      </c>
      <c r="BY30" s="44">
        <f t="shared" si="42"/>
        <v>9.86011694428751E-2</v>
      </c>
      <c r="BZ30" s="44">
        <f t="shared" si="43"/>
        <v>0.13292641037890571</v>
      </c>
      <c r="CA30" s="44">
        <f t="shared" si="44"/>
        <v>6.7323902512197034E-3</v>
      </c>
      <c r="CB30" s="44">
        <f t="shared" si="45"/>
        <v>0.10728789535815557</v>
      </c>
      <c r="CC30" s="44">
        <f t="shared" si="46"/>
        <v>0.12851079622398692</v>
      </c>
      <c r="CD30" s="44">
        <f t="shared" si="47"/>
        <v>0.27176478484540917</v>
      </c>
      <c r="CE30" s="44">
        <f t="shared" si="47"/>
        <v>8.8122771761121616E-4</v>
      </c>
      <c r="CF30" s="44">
        <f t="shared" si="47"/>
        <v>0</v>
      </c>
      <c r="CG30" s="44">
        <f t="shared" si="17"/>
        <v>4.6438173900341679E-3</v>
      </c>
      <c r="CH30" s="44">
        <f t="shared" si="18"/>
        <v>9.5442647157516266E-3</v>
      </c>
      <c r="CI30" s="44">
        <f t="shared" si="48"/>
        <v>3.1146977886396095E-2</v>
      </c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</row>
    <row r="31" spans="1:108">
      <c r="A31" s="15">
        <f t="shared" ref="A31:A36" si="151">B31*$C$60</f>
        <v>113.10000000000001</v>
      </c>
      <c r="B31" s="21">
        <f>B29+5</f>
        <v>145</v>
      </c>
      <c r="C31" s="93">
        <v>0.36623062499999898</v>
      </c>
      <c r="D31" s="5">
        <v>0.36623062499999898</v>
      </c>
      <c r="E31" s="5">
        <v>0.36601812499999897</v>
      </c>
      <c r="F31" s="5">
        <v>0.33018562499999898</v>
      </c>
      <c r="G31" s="5">
        <v>0.363803125</v>
      </c>
      <c r="H31" s="5">
        <v>0.36371562499999999</v>
      </c>
      <c r="I31" s="5">
        <v>0.36101312499999999</v>
      </c>
      <c r="J31" s="5">
        <v>0.36354625000000002</v>
      </c>
      <c r="K31" s="5">
        <v>0.34251999999999999</v>
      </c>
      <c r="L31" s="5">
        <v>0.32533374999999998</v>
      </c>
      <c r="M31" s="5">
        <v>0.31089749999999999</v>
      </c>
      <c r="N31" s="5">
        <v>0.36358125000000002</v>
      </c>
      <c r="O31" s="5">
        <v>0.32294875000000001</v>
      </c>
      <c r="P31" s="58">
        <v>0.31406374999999997</v>
      </c>
      <c r="Q31" s="58">
        <v>0.284761875</v>
      </c>
      <c r="R31" s="58">
        <v>0.36598375</v>
      </c>
      <c r="S31" s="58">
        <v>0.36623062499999898</v>
      </c>
      <c r="T31" s="58">
        <v>0.36436374999999999</v>
      </c>
      <c r="U31" s="58">
        <v>0.36250062499999902</v>
      </c>
      <c r="V31" s="74">
        <v>0.35197062499999998</v>
      </c>
      <c r="W31" s="15">
        <f t="shared" si="7"/>
        <v>113.10000000000001</v>
      </c>
      <c r="X31" s="1">
        <f>X29+5</f>
        <v>145</v>
      </c>
      <c r="Y31" s="93">
        <v>0.410295625</v>
      </c>
      <c r="Z31" s="5">
        <v>0.41026562499999902</v>
      </c>
      <c r="AA31" s="5">
        <v>0.41007187499999997</v>
      </c>
      <c r="AB31" s="5">
        <v>0.42022625000000002</v>
      </c>
      <c r="AC31" s="5">
        <v>0.38911625</v>
      </c>
      <c r="AD31" s="5">
        <v>0.38675437499999998</v>
      </c>
      <c r="AE31" s="5">
        <v>0.39250812499999999</v>
      </c>
      <c r="AF31" s="5">
        <v>0.39250812499999999</v>
      </c>
      <c r="AG31" s="5">
        <v>0.38727687499999902</v>
      </c>
      <c r="AH31" s="5">
        <v>0.38673874999999902</v>
      </c>
      <c r="AI31" s="5">
        <v>0.371546875</v>
      </c>
      <c r="AJ31" s="5">
        <v>0.35797437499999901</v>
      </c>
      <c r="AK31" s="5">
        <v>0.407381875</v>
      </c>
      <c r="AL31" s="5">
        <v>0.36694749999999998</v>
      </c>
      <c r="AM31" s="5">
        <v>0.35770625</v>
      </c>
      <c r="AN31" s="5">
        <v>0.30384812500000002</v>
      </c>
      <c r="AO31" s="5">
        <v>0.41004062499999999</v>
      </c>
      <c r="AP31" s="5">
        <v>0.410295625</v>
      </c>
      <c r="AQ31" s="5">
        <v>0.40827437499999902</v>
      </c>
      <c r="AR31" s="5">
        <v>0.40619624999999998</v>
      </c>
      <c r="AS31" s="74">
        <v>0.40044562499999897</v>
      </c>
      <c r="AT31" s="15">
        <f t="shared" si="9"/>
        <v>113.10000000000001</v>
      </c>
      <c r="AU31" s="1">
        <v>145</v>
      </c>
      <c r="AV31" s="43">
        <f t="shared" si="19"/>
        <v>0</v>
      </c>
      <c r="AW31" s="43">
        <f t="shared" si="20"/>
        <v>5.8023547320764052E-4</v>
      </c>
      <c r="AX31" s="43">
        <f t="shared" si="21"/>
        <v>9.8421588855383393E-2</v>
      </c>
      <c r="AY31" s="43">
        <f t="shared" si="22"/>
        <v>6.6283369939337516E-3</v>
      </c>
      <c r="AZ31" s="43">
        <f t="shared" si="23"/>
        <v>6.8672574829016482E-3</v>
      </c>
      <c r="BA31" s="43">
        <f t="shared" si="24"/>
        <v>1.4246487442165716E-2</v>
      </c>
      <c r="BB31" s="43">
        <f t="shared" si="25"/>
        <v>7.3297392865464741E-3</v>
      </c>
      <c r="BC31" s="43">
        <f t="shared" si="26"/>
        <v>6.474233278552019E-2</v>
      </c>
      <c r="BD31" s="43">
        <f t="shared" si="27"/>
        <v>0.1116697299686478</v>
      </c>
      <c r="BE31" s="43">
        <f t="shared" si="28"/>
        <v>0.15108819749850014</v>
      </c>
      <c r="BF31" s="43">
        <f t="shared" si="29"/>
        <v>7.2341710909593158E-3</v>
      </c>
      <c r="BG31" s="43">
        <f t="shared" si="30"/>
        <v>0.11818201986794274</v>
      </c>
      <c r="BH31" s="43">
        <f t="shared" si="70"/>
        <v>0.14244268894770651</v>
      </c>
      <c r="BI31" s="43">
        <f t="shared" si="32"/>
        <v>0.22245204097827484</v>
      </c>
      <c r="BJ31" s="45">
        <f t="shared" si="11"/>
        <v>6.7409709387078497E-4</v>
      </c>
      <c r="BK31" s="45">
        <f t="shared" si="12"/>
        <v>0</v>
      </c>
      <c r="BL31" s="45">
        <f t="shared" si="13"/>
        <v>5.0975392896183821E-3</v>
      </c>
      <c r="BM31" s="45">
        <f t="shared" si="14"/>
        <v>1.018483912971496E-2</v>
      </c>
      <c r="BN31" s="45">
        <f t="shared" si="15"/>
        <v>3.8937213402071541E-2</v>
      </c>
      <c r="BO31" s="52"/>
      <c r="BP31" s="43">
        <f t="shared" si="33"/>
        <v>7.3118010948748703E-5</v>
      </c>
      <c r="BQ31" s="43">
        <f t="shared" si="34"/>
        <v>5.4533849830843925E-4</v>
      </c>
      <c r="BR31" s="43">
        <f t="shared" si="35"/>
        <v>-2.4203584915145088E-2</v>
      </c>
      <c r="BS31" s="43">
        <f t="shared" si="36"/>
        <v>5.1619792436246426E-2</v>
      </c>
      <c r="BT31" s="43">
        <f t="shared" si="37"/>
        <v>5.737631250637882E-2</v>
      </c>
      <c r="BU31" s="43">
        <f t="shared" si="38"/>
        <v>4.3352887323621865E-2</v>
      </c>
      <c r="BV31" s="43">
        <f t="shared" si="39"/>
        <v>4.3352887323621865E-2</v>
      </c>
      <c r="BW31" s="43">
        <f t="shared" si="40"/>
        <v>5.6102840482398456E-2</v>
      </c>
      <c r="BX31" s="43">
        <f t="shared" si="41"/>
        <v>5.7414394803749068E-2</v>
      </c>
      <c r="BY31" s="43">
        <f t="shared" si="42"/>
        <v>9.4441050888612321E-2</v>
      </c>
      <c r="BZ31" s="43">
        <f t="shared" si="43"/>
        <v>0.12752085767427079</v>
      </c>
      <c r="CA31" s="43">
        <f t="shared" si="44"/>
        <v>7.1015868131667085E-3</v>
      </c>
      <c r="CB31" s="43">
        <f t="shared" si="45"/>
        <v>0.10565095594182856</v>
      </c>
      <c r="CC31" s="43">
        <f t="shared" si="46"/>
        <v>0.12817434989710161</v>
      </c>
      <c r="CD31" s="43">
        <f t="shared" si="47"/>
        <v>0.25944098234047702</v>
      </c>
      <c r="CE31" s="43">
        <f t="shared" si="47"/>
        <v>6.2150309304420497E-4</v>
      </c>
      <c r="CF31" s="43">
        <f t="shared" si="47"/>
        <v>0</v>
      </c>
      <c r="CG31" s="43">
        <f t="shared" si="17"/>
        <v>4.9263259875144258E-3</v>
      </c>
      <c r="CH31" s="43">
        <f t="shared" si="18"/>
        <v>9.9912715374433168E-3</v>
      </c>
      <c r="CI31" s="43">
        <f t="shared" si="48"/>
        <v>2.400708026072914E-2</v>
      </c>
    </row>
    <row r="32" spans="1:108">
      <c r="A32" s="15">
        <f t="shared" si="151"/>
        <v>117</v>
      </c>
      <c r="B32" s="21">
        <f t="shared" si="6"/>
        <v>150</v>
      </c>
      <c r="C32" s="93">
        <v>0.38384437500000002</v>
      </c>
      <c r="D32" s="5">
        <v>0.38383437500000001</v>
      </c>
      <c r="E32" s="5">
        <v>0.38369312499999902</v>
      </c>
      <c r="F32" s="5">
        <v>0.36139624999999997</v>
      </c>
      <c r="G32" s="5">
        <v>0.38115187499999897</v>
      </c>
      <c r="H32" s="5">
        <v>0.380910624999999</v>
      </c>
      <c r="I32" s="5">
        <v>0.37752999999999998</v>
      </c>
      <c r="J32" s="5">
        <v>0.37961375000000003</v>
      </c>
      <c r="K32" s="5">
        <v>0.36218125000000001</v>
      </c>
      <c r="L32" s="5">
        <v>0.345304375</v>
      </c>
      <c r="M32" s="5">
        <v>0.33024874999999998</v>
      </c>
      <c r="N32" s="5">
        <v>0.381045625</v>
      </c>
      <c r="O32" s="5">
        <v>0.34055624999999901</v>
      </c>
      <c r="P32" s="58">
        <v>0.33014687499999901</v>
      </c>
      <c r="Q32" s="58">
        <v>0.309559999999999</v>
      </c>
      <c r="R32" s="58">
        <v>0.38366124999999901</v>
      </c>
      <c r="S32" s="58">
        <v>0.38384437500000002</v>
      </c>
      <c r="T32" s="58">
        <v>0.38169249999999999</v>
      </c>
      <c r="U32" s="58">
        <v>0.37988125</v>
      </c>
      <c r="V32" s="74">
        <v>0.373555624999999</v>
      </c>
      <c r="W32" s="15">
        <f t="shared" si="7"/>
        <v>117</v>
      </c>
      <c r="X32" s="1">
        <f t="shared" si="8"/>
        <v>150</v>
      </c>
      <c r="Y32" s="93">
        <v>0.44039812499999997</v>
      </c>
      <c r="Z32" s="5">
        <v>0.44025062500000001</v>
      </c>
      <c r="AA32" s="5">
        <v>0.44027312499999999</v>
      </c>
      <c r="AB32" s="5">
        <v>0.47016187499999901</v>
      </c>
      <c r="AC32" s="5">
        <v>0.40930124999999901</v>
      </c>
      <c r="AD32" s="5">
        <v>0.40584562499999999</v>
      </c>
      <c r="AE32" s="5">
        <v>0.41662624999999998</v>
      </c>
      <c r="AF32" s="5">
        <v>0.41662624999999998</v>
      </c>
      <c r="AG32" s="5">
        <v>0.40950187500000002</v>
      </c>
      <c r="AH32" s="5">
        <v>0.41764437499999901</v>
      </c>
      <c r="AI32" s="5">
        <v>0.40365374999999998</v>
      </c>
      <c r="AJ32" s="5">
        <v>0.38968749999999902</v>
      </c>
      <c r="AK32" s="5">
        <v>0.43721375000000001</v>
      </c>
      <c r="AL32" s="5">
        <v>0.39605750000000001</v>
      </c>
      <c r="AM32" s="5">
        <v>0.38515749999999899</v>
      </c>
      <c r="AN32" s="5">
        <v>0.32971187499999999</v>
      </c>
      <c r="AO32" s="5">
        <v>0.44025999999999998</v>
      </c>
      <c r="AP32" s="5">
        <v>0.44039812499999997</v>
      </c>
      <c r="AQ32" s="5">
        <v>0.43778125000000001</v>
      </c>
      <c r="AR32" s="5">
        <v>0.43578937499999998</v>
      </c>
      <c r="AS32" s="74">
        <v>0.43285499999999999</v>
      </c>
      <c r="AT32" s="15">
        <f t="shared" si="9"/>
        <v>117</v>
      </c>
      <c r="AU32" s="1">
        <v>150</v>
      </c>
      <c r="AV32" s="43">
        <f t="shared" si="19"/>
        <v>2.6052224941449254E-5</v>
      </c>
      <c r="AW32" s="43">
        <f t="shared" si="20"/>
        <v>3.9403990224160733E-4</v>
      </c>
      <c r="AX32" s="43">
        <f t="shared" si="21"/>
        <v>5.8482360201318674E-2</v>
      </c>
      <c r="AY32" s="43">
        <f t="shared" si="22"/>
        <v>7.0145615654809094E-3</v>
      </c>
      <c r="AZ32" s="43">
        <f t="shared" si="23"/>
        <v>7.6430714921926672E-3</v>
      </c>
      <c r="BA32" s="43">
        <f t="shared" si="24"/>
        <v>1.6450351786450011E-2</v>
      </c>
      <c r="BB32" s="43">
        <f t="shared" si="25"/>
        <v>1.1021719414280821E-2</v>
      </c>
      <c r="BC32" s="43">
        <f t="shared" si="26"/>
        <v>5.6437260543416856E-2</v>
      </c>
      <c r="BD32" s="43">
        <f t="shared" si="27"/>
        <v>0.10040527492424506</v>
      </c>
      <c r="BE32" s="43">
        <f t="shared" si="28"/>
        <v>0.13962852783761656</v>
      </c>
      <c r="BF32" s="43">
        <f t="shared" si="29"/>
        <v>7.291366455480861E-3</v>
      </c>
      <c r="BG32" s="43">
        <f t="shared" si="30"/>
        <v>0.11277519697924715</v>
      </c>
      <c r="BH32" s="43">
        <f t="shared" si="70"/>
        <v>0.13989393487920984</v>
      </c>
      <c r="BI32" s="43">
        <f t="shared" si="32"/>
        <v>0.19352732471330603</v>
      </c>
      <c r="BJ32" s="45">
        <f t="shared" si="11"/>
        <v>4.7708136924243163E-4</v>
      </c>
      <c r="BK32" s="45">
        <f t="shared" si="12"/>
        <v>0</v>
      </c>
      <c r="BL32" s="45">
        <f t="shared" si="13"/>
        <v>5.6061131545825709E-3</v>
      </c>
      <c r="BM32" s="45">
        <f t="shared" si="14"/>
        <v>1.0324822397097812E-2</v>
      </c>
      <c r="BN32" s="45">
        <f t="shared" si="15"/>
        <v>2.6804482936609433E-2</v>
      </c>
      <c r="BO32" s="52"/>
      <c r="BP32" s="43">
        <f t="shared" si="33"/>
        <v>3.3492422339438232E-4</v>
      </c>
      <c r="BQ32" s="43">
        <f t="shared" si="34"/>
        <v>2.8383408762238993E-4</v>
      </c>
      <c r="BR32" s="43">
        <f t="shared" si="35"/>
        <v>-6.7583734603772525E-2</v>
      </c>
      <c r="BS32" s="43">
        <f t="shared" si="36"/>
        <v>7.0610825148270037E-2</v>
      </c>
      <c r="BT32" s="43">
        <f t="shared" si="37"/>
        <v>7.845741850058964E-2</v>
      </c>
      <c r="BU32" s="43">
        <f t="shared" si="38"/>
        <v>5.3978147613593951E-2</v>
      </c>
      <c r="BV32" s="43">
        <f t="shared" si="39"/>
        <v>5.3978147613593951E-2</v>
      </c>
      <c r="BW32" s="43">
        <f t="shared" si="40"/>
        <v>7.0155271437633754E-2</v>
      </c>
      <c r="BX32" s="43">
        <f t="shared" si="41"/>
        <v>5.1666318969911515E-2</v>
      </c>
      <c r="BY32" s="43">
        <f t="shared" si="42"/>
        <v>8.3434449227048818E-2</v>
      </c>
      <c r="BZ32" s="43">
        <f t="shared" si="43"/>
        <v>0.11514723183710411</v>
      </c>
      <c r="CA32" s="43">
        <f t="shared" si="44"/>
        <v>7.2306733821810932E-3</v>
      </c>
      <c r="CB32" s="43">
        <f t="shared" si="45"/>
        <v>0.10068304673186329</v>
      </c>
      <c r="CC32" s="43">
        <f t="shared" si="46"/>
        <v>0.12543337917254074</v>
      </c>
      <c r="CD32" s="43">
        <f t="shared" si="47"/>
        <v>0.2513322462487777</v>
      </c>
      <c r="CE32" s="43">
        <f t="shared" si="47"/>
        <v>3.1363666682275034E-4</v>
      </c>
      <c r="CF32" s="43">
        <f t="shared" si="47"/>
        <v>0</v>
      </c>
      <c r="CG32" s="43">
        <f t="shared" si="17"/>
        <v>5.9420666243753043E-3</v>
      </c>
      <c r="CH32" s="43">
        <f t="shared" si="18"/>
        <v>1.0464962810638658E-2</v>
      </c>
      <c r="CI32" s="43">
        <f t="shared" si="48"/>
        <v>1.712796801757497E-2</v>
      </c>
    </row>
    <row r="33" spans="1:108">
      <c r="A33" s="15">
        <f t="shared" si="151"/>
        <v>120.9</v>
      </c>
      <c r="B33" s="21">
        <f t="shared" si="6"/>
        <v>155</v>
      </c>
      <c r="C33" s="93">
        <v>0.39913562499999999</v>
      </c>
      <c r="D33" s="5">
        <v>0.39910562500000002</v>
      </c>
      <c r="E33" s="5">
        <v>0.39905437500000002</v>
      </c>
      <c r="F33" s="5">
        <v>0.39046562499999898</v>
      </c>
      <c r="G33" s="5">
        <v>0.39293124999999901</v>
      </c>
      <c r="H33" s="5">
        <v>0.39213562499999999</v>
      </c>
      <c r="I33" s="5">
        <v>0.39055937499999999</v>
      </c>
      <c r="J33" s="5">
        <v>0.39033249999999903</v>
      </c>
      <c r="K33" s="5">
        <v>0.378681874999999</v>
      </c>
      <c r="L33" s="5">
        <v>0.362687499999999</v>
      </c>
      <c r="M33" s="5">
        <v>0.34732312499999901</v>
      </c>
      <c r="N33" s="5">
        <v>0.39611562499999903</v>
      </c>
      <c r="O33" s="5">
        <v>0.35586124999999902</v>
      </c>
      <c r="P33" s="58">
        <v>0.34382062499999999</v>
      </c>
      <c r="Q33" s="58">
        <v>0.32935750000000003</v>
      </c>
      <c r="R33" s="58">
        <v>0.39904125000000001</v>
      </c>
      <c r="S33" s="58">
        <v>0.39913562499999999</v>
      </c>
      <c r="T33" s="58">
        <v>0.39634374999999999</v>
      </c>
      <c r="U33" s="58">
        <v>0.39471687499999902</v>
      </c>
      <c r="V33" s="74">
        <v>0.390790624999999</v>
      </c>
      <c r="W33" s="15">
        <f t="shared" si="7"/>
        <v>120.9</v>
      </c>
      <c r="X33" s="1">
        <f t="shared" si="8"/>
        <v>155</v>
      </c>
      <c r="Y33" s="93">
        <v>0.465433125</v>
      </c>
      <c r="Z33" s="5">
        <v>0.46521062499999999</v>
      </c>
      <c r="AA33" s="5">
        <v>0.46535874999999999</v>
      </c>
      <c r="AB33" s="5">
        <v>0.506143749999999</v>
      </c>
      <c r="AC33" s="5">
        <v>0.42508312500000001</v>
      </c>
      <c r="AD33" s="5">
        <v>0.418981875</v>
      </c>
      <c r="AE33" s="5">
        <v>0.438520625</v>
      </c>
      <c r="AF33" s="5">
        <v>0.438520625</v>
      </c>
      <c r="AG33" s="5">
        <v>0.426056874999999</v>
      </c>
      <c r="AH33" s="5">
        <v>0.44482312499999999</v>
      </c>
      <c r="AI33" s="5">
        <v>0.43152562500000002</v>
      </c>
      <c r="AJ33" s="5">
        <v>0.41698374999999999</v>
      </c>
      <c r="AK33" s="5">
        <v>0.46260562500000002</v>
      </c>
      <c r="AL33" s="5">
        <v>0.42174562500000001</v>
      </c>
      <c r="AM33" s="5">
        <v>0.40889124999999998</v>
      </c>
      <c r="AN33" s="5">
        <v>0.35272500000000001</v>
      </c>
      <c r="AO33" s="5">
        <v>0.46535375000000001</v>
      </c>
      <c r="AP33" s="5">
        <v>0.465433125</v>
      </c>
      <c r="AQ33" s="5">
        <v>0.46276499999999998</v>
      </c>
      <c r="AR33" s="5">
        <v>0.46071250000000002</v>
      </c>
      <c r="AS33" s="74">
        <v>0.45994499999999999</v>
      </c>
      <c r="AT33" s="15">
        <f t="shared" si="9"/>
        <v>120.9</v>
      </c>
      <c r="AU33" s="1">
        <v>155</v>
      </c>
      <c r="AV33" s="43">
        <f t="shared" si="19"/>
        <v>7.5162421294702747E-5</v>
      </c>
      <c r="AW33" s="43">
        <f t="shared" si="20"/>
        <v>2.0356489100660253E-4</v>
      </c>
      <c r="AX33" s="43">
        <f t="shared" si="21"/>
        <v>2.1721939754190095E-2</v>
      </c>
      <c r="AY33" s="43">
        <f t="shared" si="22"/>
        <v>1.5544528254026394E-2</v>
      </c>
      <c r="AZ33" s="43">
        <f t="shared" si="23"/>
        <v>1.7537898302112238E-2</v>
      </c>
      <c r="BA33" s="43">
        <f t="shared" si="24"/>
        <v>2.1487057187641437E-2</v>
      </c>
      <c r="BB33" s="43">
        <f t="shared" si="25"/>
        <v>2.2055472998685512E-2</v>
      </c>
      <c r="BC33" s="43">
        <f t="shared" si="26"/>
        <v>5.1245112485263603E-2</v>
      </c>
      <c r="BD33" s="43">
        <f t="shared" si="27"/>
        <v>9.1317644221813071E-2</v>
      </c>
      <c r="BE33" s="43">
        <f t="shared" si="28"/>
        <v>0.12981176511117237</v>
      </c>
      <c r="BF33" s="43">
        <f t="shared" si="29"/>
        <v>7.5663504103422648E-3</v>
      </c>
      <c r="BG33" s="43">
        <f t="shared" si="30"/>
        <v>0.10842022683392638</v>
      </c>
      <c r="BH33" s="43">
        <f t="shared" si="70"/>
        <v>0.13858697779733395</v>
      </c>
      <c r="BI33" s="43">
        <f t="shared" si="32"/>
        <v>0.17482309428029624</v>
      </c>
      <c r="BJ33" s="45">
        <f t="shared" si="11"/>
        <v>2.3644845032306974E-4</v>
      </c>
      <c r="BK33" s="45">
        <f t="shared" si="12"/>
        <v>0</v>
      </c>
      <c r="BL33" s="45">
        <f t="shared" si="13"/>
        <v>6.9948028317442209E-3</v>
      </c>
      <c r="BM33" s="45">
        <f t="shared" si="14"/>
        <v>1.107079830321077E-2</v>
      </c>
      <c r="BN33" s="45">
        <f t="shared" si="15"/>
        <v>2.0907680190163407E-2</v>
      </c>
      <c r="BO33" s="52"/>
      <c r="BP33" s="43">
        <f t="shared" si="33"/>
        <v>4.7804934382359305E-4</v>
      </c>
      <c r="BQ33" s="43">
        <f t="shared" si="34"/>
        <v>1.5979739301970696E-4</v>
      </c>
      <c r="BR33" s="43">
        <f t="shared" si="35"/>
        <v>-8.7468258732119678E-2</v>
      </c>
      <c r="BS33" s="43">
        <f t="shared" si="36"/>
        <v>8.6693442801261719E-2</v>
      </c>
      <c r="BT33" s="43">
        <f t="shared" si="37"/>
        <v>9.9802200369816824E-2</v>
      </c>
      <c r="BU33" s="43">
        <f t="shared" si="38"/>
        <v>5.7822485238883684E-2</v>
      </c>
      <c r="BV33" s="43">
        <f t="shared" si="39"/>
        <v>5.7822485238883684E-2</v>
      </c>
      <c r="BW33" s="43">
        <f t="shared" si="40"/>
        <v>8.4601305504418065E-2</v>
      </c>
      <c r="BX33" s="43">
        <f t="shared" si="41"/>
        <v>4.4281334724510672E-2</v>
      </c>
      <c r="BY33" s="43">
        <f t="shared" si="42"/>
        <v>7.2851497194145728E-2</v>
      </c>
      <c r="BZ33" s="43">
        <f t="shared" si="43"/>
        <v>0.1040952446175807</v>
      </c>
      <c r="CA33" s="43">
        <f t="shared" si="44"/>
        <v>6.0749866052184891E-3</v>
      </c>
      <c r="CB33" s="43">
        <f t="shared" si="45"/>
        <v>9.3864182958615136E-2</v>
      </c>
      <c r="CC33" s="43">
        <f t="shared" si="46"/>
        <v>0.1214822752463096</v>
      </c>
      <c r="CD33" s="43">
        <f t="shared" si="47"/>
        <v>0.24215750651610796</v>
      </c>
      <c r="CE33" s="43">
        <f t="shared" si="47"/>
        <v>1.7054007490333362E-4</v>
      </c>
      <c r="CF33" s="43">
        <f t="shared" si="47"/>
        <v>0</v>
      </c>
      <c r="CG33" s="43">
        <f t="shared" si="17"/>
        <v>5.7325636201764132E-3</v>
      </c>
      <c r="CH33" s="43">
        <f t="shared" si="18"/>
        <v>1.0142434533425136E-2</v>
      </c>
      <c r="CI33" s="43">
        <f t="shared" si="48"/>
        <v>1.1791436202569403E-2</v>
      </c>
    </row>
    <row r="34" spans="1:108">
      <c r="A34" s="15">
        <f t="shared" si="151"/>
        <v>124.80000000000001</v>
      </c>
      <c r="B34" s="21">
        <f t="shared" si="6"/>
        <v>160</v>
      </c>
      <c r="C34" s="94">
        <v>0.41749249999999999</v>
      </c>
      <c r="D34" s="8">
        <v>0.41743750000000002</v>
      </c>
      <c r="E34" s="8">
        <v>0.41744749999999903</v>
      </c>
      <c r="F34" s="8">
        <v>0.42003374999999998</v>
      </c>
      <c r="G34" s="8">
        <v>0.40390812500000001</v>
      </c>
      <c r="H34" s="8">
        <v>0.402788125</v>
      </c>
      <c r="I34" s="8">
        <v>0.40216499999999999</v>
      </c>
      <c r="J34" s="8">
        <v>0.400085625</v>
      </c>
      <c r="K34" s="8">
        <v>0.39757062500000001</v>
      </c>
      <c r="L34" s="8">
        <v>0.38459937499999902</v>
      </c>
      <c r="M34" s="8">
        <v>0.36882812499999901</v>
      </c>
      <c r="N34" s="8">
        <v>0.41414250000000002</v>
      </c>
      <c r="O34" s="8">
        <v>0.37603249999999999</v>
      </c>
      <c r="P34" s="59">
        <v>0.36223624999999898</v>
      </c>
      <c r="Q34" s="59">
        <v>0.34730124999999901</v>
      </c>
      <c r="R34" s="59">
        <v>0.41743749999999902</v>
      </c>
      <c r="S34" s="59">
        <v>0.41749249999999999</v>
      </c>
      <c r="T34" s="59">
        <v>0.41412312499999998</v>
      </c>
      <c r="U34" s="59">
        <v>0.41257187499999998</v>
      </c>
      <c r="V34" s="75">
        <v>0.41073749999999998</v>
      </c>
      <c r="W34" s="15">
        <f t="shared" si="7"/>
        <v>124.80000000000001</v>
      </c>
      <c r="X34" s="7">
        <f t="shared" si="8"/>
        <v>160</v>
      </c>
      <c r="Y34" s="94">
        <v>0.49189187499999998</v>
      </c>
      <c r="Z34" s="8">
        <v>0.49146937499999999</v>
      </c>
      <c r="AA34" s="8">
        <v>0.49184375000000002</v>
      </c>
      <c r="AB34" s="8">
        <v>0.53858562499999996</v>
      </c>
      <c r="AC34" s="8">
        <v>0.44080374999999999</v>
      </c>
      <c r="AD34" s="8">
        <v>0.43117250000000001</v>
      </c>
      <c r="AE34" s="8">
        <v>0.46184312499999902</v>
      </c>
      <c r="AF34" s="8">
        <v>0.46184312499999902</v>
      </c>
      <c r="AG34" s="8">
        <v>0.44558062499999901</v>
      </c>
      <c r="AH34" s="8">
        <v>0.47379125</v>
      </c>
      <c r="AI34" s="8">
        <v>0.46038062499999999</v>
      </c>
      <c r="AJ34" s="8">
        <v>0.44453749999999997</v>
      </c>
      <c r="AK34" s="8">
        <v>0.48869062499999999</v>
      </c>
      <c r="AL34" s="8">
        <v>0.44834125000000002</v>
      </c>
      <c r="AM34" s="8">
        <v>0.43415187500000002</v>
      </c>
      <c r="AN34" s="8">
        <v>0.37205437499999999</v>
      </c>
      <c r="AO34" s="8">
        <v>0.49182999999999999</v>
      </c>
      <c r="AP34" s="8">
        <v>0.49189187499999998</v>
      </c>
      <c r="AQ34" s="8">
        <v>0.48897312499999901</v>
      </c>
      <c r="AR34" s="8">
        <v>0.48694812499999901</v>
      </c>
      <c r="AS34" s="75">
        <v>0.48762249999999902</v>
      </c>
      <c r="AT34" s="15">
        <f t="shared" si="9"/>
        <v>124.80000000000001</v>
      </c>
      <c r="AU34" s="7">
        <v>160</v>
      </c>
      <c r="AV34" s="42">
        <f t="shared" si="19"/>
        <v>1.3173889351298943E-4</v>
      </c>
      <c r="AW34" s="42">
        <f t="shared" si="20"/>
        <v>1.077863674220757E-4</v>
      </c>
      <c r="AX34" s="42">
        <f t="shared" si="21"/>
        <v>-6.0869356934555594E-3</v>
      </c>
      <c r="AY34" s="42">
        <f t="shared" si="22"/>
        <v>3.2538009664844235E-2</v>
      </c>
      <c r="AZ34" s="42">
        <f t="shared" si="23"/>
        <v>3.522069258729197E-2</v>
      </c>
      <c r="BA34" s="42">
        <f t="shared" si="24"/>
        <v>3.671323436947968E-2</v>
      </c>
      <c r="BB34" s="42">
        <f t="shared" si="25"/>
        <v>4.1693862764001721E-2</v>
      </c>
      <c r="BC34" s="42">
        <f t="shared" si="26"/>
        <v>4.7717923076462401E-2</v>
      </c>
      <c r="BD34" s="42">
        <f t="shared" si="27"/>
        <v>7.8787343485214628E-2</v>
      </c>
      <c r="BE34" s="42">
        <f t="shared" si="28"/>
        <v>0.1165634712000838</v>
      </c>
      <c r="BF34" s="42">
        <f t="shared" si="29"/>
        <v>8.0240962412497577E-3</v>
      </c>
      <c r="BG34" s="42">
        <f t="shared" si="30"/>
        <v>9.9307173182751785E-2</v>
      </c>
      <c r="BH34" s="42">
        <f t="shared" si="70"/>
        <v>0.13235267699419992</v>
      </c>
      <c r="BI34" s="42">
        <f t="shared" si="32"/>
        <v>0.1681257747145182</v>
      </c>
      <c r="BJ34" s="42">
        <f t="shared" si="11"/>
        <v>1.3173889351538278E-4</v>
      </c>
      <c r="BK34" s="42">
        <f t="shared" si="12"/>
        <v>0</v>
      </c>
      <c r="BL34" s="42">
        <f t="shared" si="13"/>
        <v>8.0705042605555971E-3</v>
      </c>
      <c r="BM34" s="42">
        <f t="shared" si="14"/>
        <v>1.178613987077615E-2</v>
      </c>
      <c r="BN34" s="42">
        <f t="shared" si="15"/>
        <v>1.6179931376012771E-2</v>
      </c>
      <c r="BO34" s="52"/>
      <c r="BP34" s="42">
        <f t="shared" si="33"/>
        <v>8.5892860092473035E-4</v>
      </c>
      <c r="BQ34" s="42">
        <f t="shared" si="34"/>
        <v>9.7836541821217222E-5</v>
      </c>
      <c r="BR34" s="42">
        <f t="shared" si="35"/>
        <v>-9.4926857655455235E-2</v>
      </c>
      <c r="BS34" s="42">
        <f t="shared" si="36"/>
        <v>0.10386047746773615</v>
      </c>
      <c r="BT34" s="42">
        <f t="shared" si="37"/>
        <v>0.12344049187639045</v>
      </c>
      <c r="BU34" s="42">
        <f t="shared" si="38"/>
        <v>6.1088120229676406E-2</v>
      </c>
      <c r="BV34" s="42">
        <f t="shared" si="39"/>
        <v>6.1088120229676406E-2</v>
      </c>
      <c r="BW34" s="42">
        <f t="shared" si="40"/>
        <v>9.4149247738643721E-2</v>
      </c>
      <c r="BX34" s="42">
        <f t="shared" si="41"/>
        <v>3.6797975164765594E-2</v>
      </c>
      <c r="BY34" s="42">
        <f t="shared" si="42"/>
        <v>6.4061334617490875E-2</v>
      </c>
      <c r="BZ34" s="42">
        <f t="shared" si="43"/>
        <v>9.6269886547729638E-2</v>
      </c>
      <c r="CA34" s="42">
        <f t="shared" si="44"/>
        <v>6.5080359377759373E-3</v>
      </c>
      <c r="CB34" s="42">
        <f t="shared" si="45"/>
        <v>8.8536987930528346E-2</v>
      </c>
      <c r="CC34" s="42">
        <f t="shared" si="46"/>
        <v>0.1173835205145439</v>
      </c>
      <c r="CD34" s="42">
        <f t="shared" si="47"/>
        <v>0.24362569517945379</v>
      </c>
      <c r="CE34" s="42">
        <f t="shared" si="47"/>
        <v>1.2578983948451888E-4</v>
      </c>
      <c r="CF34" s="42">
        <f t="shared" si="47"/>
        <v>0</v>
      </c>
      <c r="CG34" s="42">
        <f t="shared" si="17"/>
        <v>5.9337227312424492E-3</v>
      </c>
      <c r="CH34" s="42">
        <f t="shared" si="18"/>
        <v>1.0050481114372886E-2</v>
      </c>
      <c r="CI34" s="42">
        <f t="shared" si="48"/>
        <v>8.6794989244353016E-3</v>
      </c>
    </row>
    <row r="35" spans="1:108">
      <c r="A35" s="15">
        <f t="shared" si="151"/>
        <v>128.70000000000002</v>
      </c>
      <c r="B35" s="21">
        <f t="shared" si="6"/>
        <v>165</v>
      </c>
      <c r="C35" s="93">
        <v>0.43683562499999901</v>
      </c>
      <c r="D35" s="5">
        <v>0.43666312499999999</v>
      </c>
      <c r="E35" s="5">
        <v>0.43680624999999901</v>
      </c>
      <c r="F35" s="5">
        <v>0.44651999999999997</v>
      </c>
      <c r="G35" s="5">
        <v>0.41670125000000002</v>
      </c>
      <c r="H35" s="5">
        <v>0.41468125</v>
      </c>
      <c r="I35" s="5">
        <v>0.41359000000000001</v>
      </c>
      <c r="J35" s="5">
        <v>0.40907937499999902</v>
      </c>
      <c r="K35" s="5">
        <v>0.41896249999999902</v>
      </c>
      <c r="L35" s="5">
        <v>0.40622687499999999</v>
      </c>
      <c r="M35" s="5">
        <v>0.38941500000000001</v>
      </c>
      <c r="N35" s="5">
        <v>0.43308812499999899</v>
      </c>
      <c r="O35" s="5">
        <v>0.39593875000000001</v>
      </c>
      <c r="P35" s="58">
        <v>0.38040249999999998</v>
      </c>
      <c r="Q35" s="58">
        <v>0.36749874999999999</v>
      </c>
      <c r="R35" s="58">
        <v>0.43680249999999898</v>
      </c>
      <c r="S35" s="58">
        <v>0.43683562499999901</v>
      </c>
      <c r="T35" s="58">
        <v>0.43271874999999899</v>
      </c>
      <c r="U35" s="58">
        <v>0.43135625</v>
      </c>
      <c r="V35" s="74">
        <v>0.431695</v>
      </c>
      <c r="W35" s="15">
        <f t="shared" si="7"/>
        <v>128.70000000000002</v>
      </c>
      <c r="X35" s="1">
        <f t="shared" si="8"/>
        <v>165</v>
      </c>
      <c r="Y35" s="93">
        <v>0.52078437499999997</v>
      </c>
      <c r="Z35" s="5">
        <v>0.51984437500000003</v>
      </c>
      <c r="AA35" s="5">
        <v>0.52076812500000003</v>
      </c>
      <c r="AB35" s="5">
        <v>0.56567374999999998</v>
      </c>
      <c r="AC35" s="5">
        <v>0.45679625000000001</v>
      </c>
      <c r="AD35" s="5">
        <v>0.44263874999999903</v>
      </c>
      <c r="AE35" s="5">
        <v>0.48710750000000003</v>
      </c>
      <c r="AF35" s="5">
        <v>0.48710750000000003</v>
      </c>
      <c r="AG35" s="5">
        <v>0.46614937499999998</v>
      </c>
      <c r="AH35" s="5">
        <v>0.50502249999999904</v>
      </c>
      <c r="AI35" s="5">
        <v>0.492573124999999</v>
      </c>
      <c r="AJ35" s="5">
        <v>0.47494062500000001</v>
      </c>
      <c r="AK35" s="5">
        <v>0.51762187499999901</v>
      </c>
      <c r="AL35" s="5">
        <v>0.47943312500000002</v>
      </c>
      <c r="AM35" s="5">
        <v>0.46265062499999998</v>
      </c>
      <c r="AN35" s="5">
        <v>0.390358125</v>
      </c>
      <c r="AO35" s="5">
        <v>0.52076312499999999</v>
      </c>
      <c r="AP35" s="5">
        <v>0.52078437499999997</v>
      </c>
      <c r="AQ35" s="5">
        <v>0.51751999999999898</v>
      </c>
      <c r="AR35" s="5">
        <v>0.51566374999999898</v>
      </c>
      <c r="AS35" s="74">
        <v>0.51721312500000005</v>
      </c>
      <c r="AT35" s="15">
        <f t="shared" si="9"/>
        <v>128.70000000000002</v>
      </c>
      <c r="AU35" s="1">
        <v>165</v>
      </c>
      <c r="AV35" s="43">
        <f t="shared" si="19"/>
        <v>3.9488537593292914E-4</v>
      </c>
      <c r="AW35" s="43">
        <f t="shared" si="20"/>
        <v>6.7244973438231411E-5</v>
      </c>
      <c r="AX35" s="43">
        <f t="shared" si="21"/>
        <v>-2.2169380072884368E-2</v>
      </c>
      <c r="AY35" s="43">
        <f t="shared" si="22"/>
        <v>4.6091421687503228E-2</v>
      </c>
      <c r="AZ35" s="43">
        <f t="shared" si="23"/>
        <v>5.0715586669468765E-2</v>
      </c>
      <c r="BA35" s="43">
        <f t="shared" si="24"/>
        <v>5.3213665895493402E-2</v>
      </c>
      <c r="BB35" s="43">
        <f t="shared" si="25"/>
        <v>6.3539346178554112E-2</v>
      </c>
      <c r="BC35" s="43">
        <f t="shared" si="26"/>
        <v>4.0914989476877099E-2</v>
      </c>
      <c r="BD35" s="43">
        <f t="shared" si="27"/>
        <v>7.0069262322639297E-2</v>
      </c>
      <c r="BE35" s="43">
        <f t="shared" si="28"/>
        <v>0.10855484829104564</v>
      </c>
      <c r="BF35" s="43">
        <f t="shared" si="29"/>
        <v>8.5787417177800532E-3</v>
      </c>
      <c r="BG35" s="43">
        <f t="shared" si="30"/>
        <v>9.3620741211294503E-2</v>
      </c>
      <c r="BH35" s="43">
        <f t="shared" si="70"/>
        <v>0.12918617843954269</v>
      </c>
      <c r="BI35" s="43">
        <f t="shared" si="32"/>
        <v>0.15872532145243232</v>
      </c>
      <c r="BJ35" s="45">
        <f t="shared" si="11"/>
        <v>7.5829438132530509E-5</v>
      </c>
      <c r="BK35" s="45">
        <f t="shared" si="12"/>
        <v>0</v>
      </c>
      <c r="BL35" s="45">
        <f t="shared" si="13"/>
        <v>9.424311490162986E-3</v>
      </c>
      <c r="BM35" s="45">
        <f t="shared" si="14"/>
        <v>1.2543333662402241E-2</v>
      </c>
      <c r="BN35" s="45">
        <f t="shared" si="15"/>
        <v>1.1767870351688973E-2</v>
      </c>
      <c r="BO35" s="52"/>
      <c r="BP35" s="43">
        <f t="shared" si="33"/>
        <v>1.8049696671485985E-3</v>
      </c>
      <c r="BQ35" s="43">
        <f t="shared" si="34"/>
        <v>3.1202933075593763E-5</v>
      </c>
      <c r="BR35" s="43">
        <f t="shared" si="35"/>
        <v>-8.6195702396025253E-2</v>
      </c>
      <c r="BS35" s="43">
        <f t="shared" si="36"/>
        <v>0.12286874966246819</v>
      </c>
      <c r="BT35" s="43">
        <f t="shared" si="37"/>
        <v>0.15005370504827636</v>
      </c>
      <c r="BU35" s="43">
        <f t="shared" si="38"/>
        <v>6.4665678573785829E-2</v>
      </c>
      <c r="BV35" s="43">
        <f t="shared" si="39"/>
        <v>6.4665678573785829E-2</v>
      </c>
      <c r="BW35" s="43">
        <f t="shared" si="40"/>
        <v>0.10490906145177645</v>
      </c>
      <c r="BX35" s="43">
        <f t="shared" si="41"/>
        <v>3.0265644970629016E-2</v>
      </c>
      <c r="BY35" s="43">
        <f t="shared" si="42"/>
        <v>5.4170692045054092E-2</v>
      </c>
      <c r="BZ35" s="43">
        <f t="shared" si="43"/>
        <v>8.8028274657817762E-2</v>
      </c>
      <c r="CA35" s="43">
        <f t="shared" si="44"/>
        <v>6.0725708216590726E-3</v>
      </c>
      <c r="CB35" s="43">
        <f t="shared" si="45"/>
        <v>7.9401863775194773E-2</v>
      </c>
      <c r="CC35" s="43">
        <f t="shared" si="46"/>
        <v>0.11162729296553874</v>
      </c>
      <c r="CD35" s="43">
        <f t="shared" si="47"/>
        <v>0.25044194154250493</v>
      </c>
      <c r="CE35" s="43">
        <f t="shared" si="47"/>
        <v>4.0803835560490232E-5</v>
      </c>
      <c r="CF35" s="43">
        <f t="shared" si="47"/>
        <v>0</v>
      </c>
      <c r="CG35" s="43">
        <f t="shared" si="17"/>
        <v>6.2681892097876122E-3</v>
      </c>
      <c r="CH35" s="43">
        <f t="shared" si="18"/>
        <v>9.8325242572820833E-3</v>
      </c>
      <c r="CI35" s="43">
        <f t="shared" si="48"/>
        <v>6.8574445997922175E-3</v>
      </c>
    </row>
    <row r="36" spans="1:108">
      <c r="A36" s="15">
        <f t="shared" si="151"/>
        <v>132.6</v>
      </c>
      <c r="B36" s="21">
        <f t="shared" si="6"/>
        <v>170</v>
      </c>
      <c r="C36" s="93">
        <v>0.45557249999999999</v>
      </c>
      <c r="D36" s="5">
        <v>0.45518999999999998</v>
      </c>
      <c r="E36" s="5">
        <v>0.45555499999999999</v>
      </c>
      <c r="F36" s="5">
        <v>0.470508124999999</v>
      </c>
      <c r="G36" s="5">
        <v>0.42674562500000002</v>
      </c>
      <c r="H36" s="5">
        <v>0.42360500000000001</v>
      </c>
      <c r="I36" s="5">
        <v>0.42674124999999902</v>
      </c>
      <c r="J36" s="5">
        <v>0.41621124999999898</v>
      </c>
      <c r="K36" s="5">
        <v>0.44084625</v>
      </c>
      <c r="L36" s="5">
        <v>0.42818812499999998</v>
      </c>
      <c r="M36" s="5">
        <v>0.41065750000000001</v>
      </c>
      <c r="N36" s="5">
        <v>0.45180375</v>
      </c>
      <c r="O36" s="5">
        <v>0.41696624999999998</v>
      </c>
      <c r="P36" s="58">
        <v>0.399713124999999</v>
      </c>
      <c r="Q36" s="58">
        <v>0.38226624999999997</v>
      </c>
      <c r="R36" s="58">
        <v>0.45555499999999999</v>
      </c>
      <c r="S36" s="58">
        <v>0.45557249999999999</v>
      </c>
      <c r="T36" s="58">
        <v>0.45109874999999999</v>
      </c>
      <c r="U36" s="58">
        <v>0.44993812499999902</v>
      </c>
      <c r="V36" s="74">
        <v>0.45202625000000002</v>
      </c>
      <c r="W36" s="15">
        <f t="shared" si="7"/>
        <v>132.6</v>
      </c>
      <c r="X36" s="1">
        <f t="shared" si="8"/>
        <v>170</v>
      </c>
      <c r="Y36" s="93">
        <v>0.54563312499999905</v>
      </c>
      <c r="Z36" s="5">
        <v>0.54396312499999899</v>
      </c>
      <c r="AA36" s="5">
        <v>0.54562312499999899</v>
      </c>
      <c r="AB36" s="5">
        <v>0.58743937499999999</v>
      </c>
      <c r="AC36" s="5">
        <v>0.47236062499999998</v>
      </c>
      <c r="AD36" s="5">
        <v>0.45158749999999998</v>
      </c>
      <c r="AE36" s="5">
        <v>0.51246187499999996</v>
      </c>
      <c r="AF36" s="5">
        <v>0.51246187499999996</v>
      </c>
      <c r="AG36" s="5">
        <v>0.48750624999999997</v>
      </c>
      <c r="AH36" s="5">
        <v>0.53209499999999998</v>
      </c>
      <c r="AI36" s="5">
        <v>0.51985062500000001</v>
      </c>
      <c r="AJ36" s="5">
        <v>0.50130312499999996</v>
      </c>
      <c r="AK36" s="5">
        <v>0.54214125000000002</v>
      </c>
      <c r="AL36" s="5">
        <v>0.50548749999999998</v>
      </c>
      <c r="AM36" s="5">
        <v>0.48699187499999902</v>
      </c>
      <c r="AN36" s="5">
        <v>0.40617625000000002</v>
      </c>
      <c r="AO36" s="5">
        <v>0.54562312499999899</v>
      </c>
      <c r="AP36" s="5">
        <v>0.54563312499999905</v>
      </c>
      <c r="AQ36" s="5">
        <v>0.54196562500000001</v>
      </c>
      <c r="AR36" s="5">
        <v>0.54011937499999996</v>
      </c>
      <c r="AS36" s="74">
        <v>0.54213937499999898</v>
      </c>
      <c r="AT36" s="15">
        <f t="shared" si="9"/>
        <v>132.6</v>
      </c>
      <c r="AU36" s="1">
        <v>170</v>
      </c>
      <c r="AV36" s="43">
        <f t="shared" si="19"/>
        <v>8.3960291720858442E-4</v>
      </c>
      <c r="AW36" s="43">
        <f t="shared" si="20"/>
        <v>3.8413205362491423E-5</v>
      </c>
      <c r="AX36" s="43">
        <f t="shared" si="21"/>
        <v>-3.2784298876685949E-2</v>
      </c>
      <c r="AY36" s="43">
        <f t="shared" si="22"/>
        <v>6.3276152533350838E-2</v>
      </c>
      <c r="AZ36" s="43">
        <f t="shared" si="23"/>
        <v>7.0169950995725122E-2</v>
      </c>
      <c r="BA36" s="43">
        <f t="shared" si="24"/>
        <v>6.3285755834693661E-2</v>
      </c>
      <c r="BB36" s="43">
        <f t="shared" si="25"/>
        <v>8.6399530261376645E-2</v>
      </c>
      <c r="BC36" s="43">
        <f t="shared" si="26"/>
        <v>3.2324712312529834E-2</v>
      </c>
      <c r="BD36" s="43">
        <f t="shared" si="27"/>
        <v>6.0109806891329082E-2</v>
      </c>
      <c r="BE36" s="43">
        <f t="shared" si="28"/>
        <v>9.8590235363196818E-2</v>
      </c>
      <c r="BF36" s="43">
        <f t="shared" si="29"/>
        <v>8.2725581548490912E-3</v>
      </c>
      <c r="BG36" s="43">
        <f t="shared" si="30"/>
        <v>8.4742274830021586E-2</v>
      </c>
      <c r="BH36" s="43">
        <f t="shared" si="70"/>
        <v>0.12261357961685788</v>
      </c>
      <c r="BI36" s="43">
        <f t="shared" si="32"/>
        <v>0.16091017346306025</v>
      </c>
      <c r="BJ36" s="45">
        <f t="shared" si="11"/>
        <v>3.8413205362491423E-5</v>
      </c>
      <c r="BK36" s="45">
        <f t="shared" si="12"/>
        <v>0</v>
      </c>
      <c r="BL36" s="45">
        <f t="shared" si="13"/>
        <v>9.8200615708805925E-3</v>
      </c>
      <c r="BM36" s="45">
        <f t="shared" si="14"/>
        <v>1.2367680226530287E-2</v>
      </c>
      <c r="BN36" s="45">
        <f t="shared" si="15"/>
        <v>7.7841616866689122E-3</v>
      </c>
      <c r="BO36" s="52"/>
      <c r="BP36" s="43">
        <f t="shared" si="33"/>
        <v>3.0606646178236762E-3</v>
      </c>
      <c r="BQ36" s="43">
        <f t="shared" si="34"/>
        <v>1.8327333040979742E-5</v>
      </c>
      <c r="BR36" s="43">
        <f t="shared" si="35"/>
        <v>-7.6619706693945688E-2</v>
      </c>
      <c r="BS36" s="43">
        <f t="shared" si="36"/>
        <v>0.13428895102363736</v>
      </c>
      <c r="BT36" s="43">
        <f t="shared" si="37"/>
        <v>0.17236054904107817</v>
      </c>
      <c r="BU36" s="43">
        <f t="shared" si="38"/>
        <v>6.0794054613159995E-2</v>
      </c>
      <c r="BV36" s="43">
        <f t="shared" si="39"/>
        <v>6.0794054613159995E-2</v>
      </c>
      <c r="BW36" s="43">
        <f t="shared" si="40"/>
        <v>0.10653105967494034</v>
      </c>
      <c r="BX36" s="43">
        <f t="shared" si="41"/>
        <v>2.481177256237713E-2</v>
      </c>
      <c r="BY36" s="43">
        <f t="shared" si="42"/>
        <v>4.7252446412594705E-2</v>
      </c>
      <c r="BZ36" s="43">
        <f t="shared" si="43"/>
        <v>8.1245067370129279E-2</v>
      </c>
      <c r="CA36" s="43">
        <f t="shared" si="44"/>
        <v>6.399675606203417E-3</v>
      </c>
      <c r="CB36" s="43">
        <f t="shared" si="45"/>
        <v>7.3576223950844524E-2</v>
      </c>
      <c r="CC36" s="43">
        <f t="shared" si="46"/>
        <v>0.1074737718682313</v>
      </c>
      <c r="CD36" s="43">
        <f t="shared" si="47"/>
        <v>0.25558725929625198</v>
      </c>
      <c r="CE36" s="43">
        <f t="shared" si="47"/>
        <v>1.8327333040979742E-5</v>
      </c>
      <c r="CF36" s="43">
        <f t="shared" si="47"/>
        <v>0</v>
      </c>
      <c r="CG36" s="43">
        <f t="shared" si="17"/>
        <v>6.7215493927335387E-3</v>
      </c>
      <c r="CH36" s="43">
        <f t="shared" si="18"/>
        <v>1.0105233255402347E-2</v>
      </c>
      <c r="CI36" s="43">
        <f t="shared" si="48"/>
        <v>6.4031119811504833E-3</v>
      </c>
    </row>
    <row r="37" spans="1:108">
      <c r="A37" s="47">
        <v>135</v>
      </c>
      <c r="B37" s="21"/>
      <c r="C37" s="95">
        <f>+(C36+C38)/2</f>
        <v>0.4659318749999995</v>
      </c>
      <c r="D37" s="49">
        <f t="shared" ref="D37" si="152">+(D36+D38)/2</f>
        <v>0.465305625</v>
      </c>
      <c r="E37" s="49">
        <f t="shared" ref="E37" si="153">+(E36+E38)/2</f>
        <v>0.4659184374999995</v>
      </c>
      <c r="F37" s="49">
        <f t="shared" ref="F37" si="154">+(F36+F38)/2</f>
        <v>0.48235406249999946</v>
      </c>
      <c r="G37" s="49">
        <f t="shared" ref="G37" si="155">+(G36+G38)/2</f>
        <v>0.43228156249999949</v>
      </c>
      <c r="H37" s="49">
        <f t="shared" ref="H37" si="156">+(H36+H38)/2</f>
        <v>0.42813000000000001</v>
      </c>
      <c r="I37" s="49">
        <f t="shared" ref="I37" si="157">+(I36+I38)/2</f>
        <v>0.43363968749999948</v>
      </c>
      <c r="J37" s="49">
        <f t="shared" ref="J37" si="158">+(J36+J38)/2</f>
        <v>0.41921437499999947</v>
      </c>
      <c r="K37" s="49">
        <f t="shared" ref="K37" si="159">+(K36+K38)/2</f>
        <v>0.45288406250000002</v>
      </c>
      <c r="L37" s="49">
        <f t="shared" ref="L37" si="160">+(L36+L38)/2</f>
        <v>0.44028187499999949</v>
      </c>
      <c r="M37" s="49">
        <f t="shared" ref="M37" si="161">+(M36+M38)/2</f>
        <v>0.42256187499999998</v>
      </c>
      <c r="N37" s="49">
        <f t="shared" ref="N37" si="162">+(N36+N38)/2</f>
        <v>0.46234249999999999</v>
      </c>
      <c r="O37" s="49">
        <f t="shared" ref="O37" si="163">+(O36+O38)/2</f>
        <v>0.42853312499999996</v>
      </c>
      <c r="P37" s="60">
        <f t="shared" ref="P37" si="164">+(P36+P38)/2</f>
        <v>0.41037687499999953</v>
      </c>
      <c r="Q37" s="60">
        <f t="shared" ref="Q37" si="165">+(Q36+Q38)/2</f>
        <v>0.39056156249999996</v>
      </c>
      <c r="R37" s="60">
        <f t="shared" ref="R37" si="166">+(R36+R38)/2</f>
        <v>0.4659184374999995</v>
      </c>
      <c r="S37" s="60">
        <f t="shared" ref="S37" si="167">+(S36+S38)/2</f>
        <v>0.4659318749999995</v>
      </c>
      <c r="T37" s="60">
        <f t="shared" ref="T37" si="168">+(T36+T38)/2</f>
        <v>0.46145687499999999</v>
      </c>
      <c r="U37" s="60">
        <f t="shared" ref="U37" si="169">+(U36+U38)/2</f>
        <v>0.46036437499999905</v>
      </c>
      <c r="V37" s="76">
        <f t="shared" ref="V37" si="170">+(V36+V38)/2</f>
        <v>0.46287531250000002</v>
      </c>
      <c r="W37" s="47">
        <v>135</v>
      </c>
      <c r="X37" s="1"/>
      <c r="Y37" s="95">
        <f>+(Y36+Y38)/2</f>
        <v>0.5568531249999995</v>
      </c>
      <c r="Z37" s="49">
        <f t="shared" ref="Z37" si="171">+(Z36+Z38)/2</f>
        <v>0.55480937499999949</v>
      </c>
      <c r="AA37" s="49">
        <f t="shared" ref="AA37" si="172">+(AA36+AA38)/2</f>
        <v>0.55684562499999957</v>
      </c>
      <c r="AB37" s="49">
        <f t="shared" ref="AB37" si="173">+(AB36+AB38)/2</f>
        <v>0.59572031250000002</v>
      </c>
      <c r="AC37" s="49">
        <f t="shared" ref="AC37" si="174">+(AC36+AC38)/2</f>
        <v>0.47974375000000002</v>
      </c>
      <c r="AD37" s="49">
        <f t="shared" ref="AD37" si="175">+(AD36+AD38)/2</f>
        <v>0.45501249999999999</v>
      </c>
      <c r="AE37" s="49">
        <f t="shared" ref="AE37" si="176">+(AE36+AE38)/2</f>
        <v>0.52283062499999944</v>
      </c>
      <c r="AF37" s="49">
        <f t="shared" ref="AF37" si="177">+(AF36+AF38)/2</f>
        <v>0.52283062499999944</v>
      </c>
      <c r="AG37" s="49">
        <f t="shared" ref="AG37" si="178">+(AG36+AG38)/2</f>
        <v>0.49776968749999995</v>
      </c>
      <c r="AH37" s="49">
        <f t="shared" ref="AH37" si="179">+(AH36+AH38)/2</f>
        <v>0.54457468749999993</v>
      </c>
      <c r="AI37" s="49">
        <f t="shared" ref="AI37" si="180">+(AI36+AI38)/2</f>
        <v>0.53290906249999948</v>
      </c>
      <c r="AJ37" s="49">
        <f t="shared" ref="AJ37" si="181">+(AJ36+AJ38)/2</f>
        <v>0.51386874999999943</v>
      </c>
      <c r="AK37" s="49">
        <f t="shared" ref="AK37" si="182">+(AK36+AK38)/2</f>
        <v>0.55320406249999998</v>
      </c>
      <c r="AL37" s="60">
        <f t="shared" ref="AL37" si="183">+(AL36+AL38)/2</f>
        <v>0.51825218749999946</v>
      </c>
      <c r="AM37" s="60">
        <f t="shared" ref="AM37" si="184">+(AM36+AM38)/2</f>
        <v>0.49852562499999953</v>
      </c>
      <c r="AN37" s="60">
        <f t="shared" ref="AN37" si="185">+(AN36+AN38)/2</f>
        <v>0.41347968749999997</v>
      </c>
      <c r="AO37" s="60">
        <f t="shared" ref="AO37" si="186">+(AO36+AO38)/2</f>
        <v>0.55684562499999957</v>
      </c>
      <c r="AP37" s="60">
        <f t="shared" ref="AP37" si="187">+(AP36+AP38)/2</f>
        <v>0.5568531249999995</v>
      </c>
      <c r="AQ37" s="60">
        <f t="shared" ref="AQ37" si="188">+(AQ36+AQ38)/2</f>
        <v>0.55292312499999952</v>
      </c>
      <c r="AR37" s="60">
        <f t="shared" ref="AR37" si="189">+(AR36+AR38)/2</f>
        <v>0.55113906249999944</v>
      </c>
      <c r="AS37" s="76">
        <f t="shared" ref="AS37" si="190">+(AS36+AS38)/2</f>
        <v>0.5536128124999995</v>
      </c>
      <c r="AT37" s="47">
        <v>135</v>
      </c>
      <c r="AU37" s="1"/>
      <c r="AV37" s="44">
        <f t="shared" si="19"/>
        <v>1.3440806126421292E-3</v>
      </c>
      <c r="AW37" s="44">
        <f t="shared" si="20"/>
        <v>2.8840053065678115E-5</v>
      </c>
      <c r="AX37" s="44">
        <f t="shared" si="21"/>
        <v>-3.5245898340824998E-2</v>
      </c>
      <c r="AY37" s="44">
        <f t="shared" si="22"/>
        <v>7.2221529166683521E-2</v>
      </c>
      <c r="AZ37" s="44">
        <f t="shared" si="23"/>
        <v>8.1131764166165979E-2</v>
      </c>
      <c r="BA37" s="44">
        <f t="shared" si="24"/>
        <v>6.9306671710322565E-2</v>
      </c>
      <c r="BB37" s="44">
        <f t="shared" si="25"/>
        <v>0.10026680402580329</v>
      </c>
      <c r="BC37" s="44">
        <f t="shared" si="26"/>
        <v>2.800369152679132E-2</v>
      </c>
      <c r="BD37" s="44">
        <f t="shared" si="27"/>
        <v>5.5050966410057335E-2</v>
      </c>
      <c r="BE37" s="44">
        <f t="shared" si="28"/>
        <v>9.308227731790096E-2</v>
      </c>
      <c r="BF37" s="44">
        <f t="shared" si="29"/>
        <v>7.7036476630827416E-3</v>
      </c>
      <c r="BG37" s="44">
        <f t="shared" si="30"/>
        <v>8.0266562574195163E-2</v>
      </c>
      <c r="BH37" s="44">
        <f t="shared" si="70"/>
        <v>0.11923416915831317</v>
      </c>
      <c r="BI37" s="44">
        <f t="shared" si="32"/>
        <v>0.16176251624768023</v>
      </c>
      <c r="BJ37" s="65">
        <f t="shared" si="11"/>
        <v>2.8840053065678115E-5</v>
      </c>
      <c r="BK37" s="65">
        <f t="shared" si="12"/>
        <v>0</v>
      </c>
      <c r="BL37" s="65">
        <f t="shared" si="13"/>
        <v>9.6044083697847723E-3</v>
      </c>
      <c r="BM37" s="65">
        <f t="shared" si="14"/>
        <v>1.1949171753918859E-2</v>
      </c>
      <c r="BN37" s="65">
        <f t="shared" si="15"/>
        <v>6.5601060240823286E-3</v>
      </c>
      <c r="BO37" s="52"/>
      <c r="BP37" s="44">
        <f t="shared" si="33"/>
        <v>3.6701778408804162E-3</v>
      </c>
      <c r="BQ37" s="44">
        <f t="shared" si="34"/>
        <v>1.3468542535229767E-5</v>
      </c>
      <c r="BR37" s="44">
        <f t="shared" si="35"/>
        <v>-6.9797915743043629E-2</v>
      </c>
      <c r="BS37" s="44">
        <f t="shared" si="36"/>
        <v>0.13847345294147276</v>
      </c>
      <c r="BT37" s="44">
        <f t="shared" si="37"/>
        <v>0.18288597195175946</v>
      </c>
      <c r="BU37" s="44">
        <f t="shared" si="38"/>
        <v>6.1097798454484917E-2</v>
      </c>
      <c r="BV37" s="44">
        <f t="shared" si="39"/>
        <v>6.1097798454484917E-2</v>
      </c>
      <c r="BW37" s="44">
        <f t="shared" si="40"/>
        <v>0.10610237214705334</v>
      </c>
      <c r="BX37" s="44">
        <f t="shared" si="41"/>
        <v>2.2049687698169215E-2</v>
      </c>
      <c r="BY37" s="44">
        <f t="shared" si="42"/>
        <v>4.2998883233348204E-2</v>
      </c>
      <c r="BZ37" s="44">
        <f t="shared" si="43"/>
        <v>7.7191584405672697E-2</v>
      </c>
      <c r="CA37" s="44">
        <f t="shared" si="44"/>
        <v>6.5530071327147997E-3</v>
      </c>
      <c r="CB37" s="44">
        <f t="shared" si="45"/>
        <v>6.9319782483038189E-2</v>
      </c>
      <c r="CC37" s="44">
        <f t="shared" si="46"/>
        <v>0.10474485529734619</v>
      </c>
      <c r="CD37" s="44">
        <f t="shared" si="47"/>
        <v>0.25747083218757127</v>
      </c>
      <c r="CE37" s="44">
        <f t="shared" si="47"/>
        <v>1.3468542535229767E-5</v>
      </c>
      <c r="CF37" s="44">
        <f t="shared" si="47"/>
        <v>0</v>
      </c>
      <c r="CG37" s="44">
        <f t="shared" si="17"/>
        <v>7.057516288518615E-3</v>
      </c>
      <c r="CH37" s="44">
        <f t="shared" si="18"/>
        <v>1.0261345844112963E-2</v>
      </c>
      <c r="CI37" s="44">
        <f t="shared" si="48"/>
        <v>5.8189715645395931E-3</v>
      </c>
    </row>
    <row r="38" spans="1:108" s="20" customFormat="1">
      <c r="A38" s="48">
        <f t="shared" ref="A38:A53" si="191">B38*$C$60</f>
        <v>136.5</v>
      </c>
      <c r="B38" s="21">
        <f>B36+5</f>
        <v>175</v>
      </c>
      <c r="C38" s="95">
        <v>0.476291249999999</v>
      </c>
      <c r="D38" s="49">
        <v>0.47542125000000002</v>
      </c>
      <c r="E38" s="49">
        <v>0.47628187499999902</v>
      </c>
      <c r="F38" s="49">
        <v>0.49419999999999997</v>
      </c>
      <c r="G38" s="49">
        <v>0.43781749999999903</v>
      </c>
      <c r="H38" s="49">
        <v>0.43265500000000001</v>
      </c>
      <c r="I38" s="49">
        <v>0.440538125</v>
      </c>
      <c r="J38" s="49">
        <v>0.42221750000000002</v>
      </c>
      <c r="K38" s="49">
        <v>0.46492187499999998</v>
      </c>
      <c r="L38" s="49">
        <v>0.452375624999999</v>
      </c>
      <c r="M38" s="49">
        <v>0.43446625</v>
      </c>
      <c r="N38" s="49">
        <v>0.47288124999999998</v>
      </c>
      <c r="O38" s="49">
        <v>0.44009999999999999</v>
      </c>
      <c r="P38" s="60">
        <v>0.421040625</v>
      </c>
      <c r="Q38" s="60">
        <v>0.398856875</v>
      </c>
      <c r="R38" s="60">
        <v>0.47628187499999902</v>
      </c>
      <c r="S38" s="60">
        <v>0.476291249999999</v>
      </c>
      <c r="T38" s="60">
        <v>0.47181499999999998</v>
      </c>
      <c r="U38" s="60">
        <v>0.47079062499999902</v>
      </c>
      <c r="V38" s="76">
        <v>0.47372437499999998</v>
      </c>
      <c r="W38" s="48">
        <f t="shared" si="7"/>
        <v>136.5</v>
      </c>
      <c r="X38" s="21">
        <f>X36+5</f>
        <v>175</v>
      </c>
      <c r="Y38" s="95">
        <v>0.56807312499999996</v>
      </c>
      <c r="Z38" s="49">
        <v>0.565655625</v>
      </c>
      <c r="AA38" s="49">
        <v>0.56806812500000003</v>
      </c>
      <c r="AB38" s="49">
        <v>0.60400125000000005</v>
      </c>
      <c r="AC38" s="49">
        <v>0.48712687500000001</v>
      </c>
      <c r="AD38" s="49">
        <v>0.4584375</v>
      </c>
      <c r="AE38" s="49">
        <v>0.53319937499999903</v>
      </c>
      <c r="AF38" s="49">
        <v>0.53319937499999903</v>
      </c>
      <c r="AG38" s="49">
        <v>0.50803312499999997</v>
      </c>
      <c r="AH38" s="49">
        <v>0.55705437499999999</v>
      </c>
      <c r="AI38" s="49">
        <v>0.54596749999999905</v>
      </c>
      <c r="AJ38" s="49">
        <v>0.52643437499999901</v>
      </c>
      <c r="AK38" s="49">
        <v>0.56426687499999995</v>
      </c>
      <c r="AL38" s="49">
        <v>0.53101687499999894</v>
      </c>
      <c r="AM38" s="49">
        <v>0.51005937499999998</v>
      </c>
      <c r="AN38" s="49">
        <v>0.42078312499999998</v>
      </c>
      <c r="AO38" s="49">
        <v>0.56806812500000003</v>
      </c>
      <c r="AP38" s="49">
        <v>0.56807312499999996</v>
      </c>
      <c r="AQ38" s="49">
        <v>0.56388062499999902</v>
      </c>
      <c r="AR38" s="49">
        <v>0.56215874999999904</v>
      </c>
      <c r="AS38" s="76">
        <v>0.56508625000000001</v>
      </c>
      <c r="AT38" s="48">
        <f t="shared" si="9"/>
        <v>136.5</v>
      </c>
      <c r="AU38" s="21">
        <v>175</v>
      </c>
      <c r="AV38" s="45">
        <f t="shared" si="19"/>
        <v>1.8266134429280078E-3</v>
      </c>
      <c r="AW38" s="45">
        <f t="shared" si="20"/>
        <v>1.9683334514287572E-5</v>
      </c>
      <c r="AX38" s="45">
        <f t="shared" si="21"/>
        <v>-3.7600417811582743E-2</v>
      </c>
      <c r="AY38" s="45">
        <f t="shared" si="22"/>
        <v>8.0777780402222499E-2</v>
      </c>
      <c r="AZ38" s="45">
        <f t="shared" si="23"/>
        <v>9.1616736608113369E-2</v>
      </c>
      <c r="BA38" s="45">
        <f t="shared" si="24"/>
        <v>7.5065676726160879E-2</v>
      </c>
      <c r="BB38" s="45">
        <f t="shared" si="25"/>
        <v>0.11353084903407125</v>
      </c>
      <c r="BC38" s="45">
        <f t="shared" si="26"/>
        <v>2.387063587668058E-2</v>
      </c>
      <c r="BD38" s="45">
        <f t="shared" si="27"/>
        <v>5.0212186346064613E-2</v>
      </c>
      <c r="BE38" s="45">
        <f t="shared" si="28"/>
        <v>8.7813916379944179E-2</v>
      </c>
      <c r="BF38" s="45">
        <f t="shared" si="29"/>
        <v>7.1594848740115045E-3</v>
      </c>
      <c r="BG38" s="45">
        <f t="shared" si="30"/>
        <v>7.5985544559130758E-2</v>
      </c>
      <c r="BH38" s="45">
        <f t="shared" si="70"/>
        <v>0.11600176362677063</v>
      </c>
      <c r="BI38" s="45">
        <f t="shared" si="32"/>
        <v>0.16257778197688738</v>
      </c>
      <c r="BJ38" s="45">
        <f t="shared" si="11"/>
        <v>1.9683334514287572E-5</v>
      </c>
      <c r="BK38" s="45">
        <f t="shared" si="12"/>
        <v>0</v>
      </c>
      <c r="BL38" s="45">
        <f t="shared" si="13"/>
        <v>9.3981361194416767E-3</v>
      </c>
      <c r="BM38" s="45">
        <f t="shared" si="14"/>
        <v>1.1548868470709871E-2</v>
      </c>
      <c r="BN38" s="45">
        <f t="shared" si="15"/>
        <v>5.3892969900224503E-3</v>
      </c>
      <c r="BO38" s="52"/>
      <c r="BP38" s="45">
        <f t="shared" si="33"/>
        <v>4.2556140989770666E-3</v>
      </c>
      <c r="BQ38" s="45">
        <f t="shared" si="34"/>
        <v>8.8016837619659155E-6</v>
      </c>
      <c r="BR38" s="45">
        <f t="shared" si="35"/>
        <v>-6.3245598883066495E-2</v>
      </c>
      <c r="BS38" s="45">
        <f t="shared" si="36"/>
        <v>0.14249265884563708</v>
      </c>
      <c r="BT38" s="45">
        <f t="shared" si="37"/>
        <v>0.19299562006211782</v>
      </c>
      <c r="BU38" s="45">
        <f t="shared" si="38"/>
        <v>6.1389543819734348E-2</v>
      </c>
      <c r="BV38" s="45">
        <f t="shared" si="39"/>
        <v>6.1389543819734348E-2</v>
      </c>
      <c r="BW38" s="45">
        <f t="shared" si="40"/>
        <v>0.1056906186153411</v>
      </c>
      <c r="BX38" s="45">
        <f t="shared" si="41"/>
        <v>1.9396710590735951E-2</v>
      </c>
      <c r="BY38" s="45">
        <f t="shared" si="42"/>
        <v>3.8913344122732278E-2</v>
      </c>
      <c r="BZ38" s="45">
        <f t="shared" si="43"/>
        <v>7.3298221949860673E-2</v>
      </c>
      <c r="CA38" s="45">
        <f t="shared" si="44"/>
        <v>6.700281763901454E-3</v>
      </c>
      <c r="CB38" s="45">
        <f t="shared" si="45"/>
        <v>6.5231478781892768E-2</v>
      </c>
      <c r="CC38" s="45">
        <f t="shared" si="46"/>
        <v>0.10212373627074856</v>
      </c>
      <c r="CD38" s="45">
        <f t="shared" si="47"/>
        <v>0.25928000026405051</v>
      </c>
      <c r="CE38" s="45">
        <f t="shared" si="47"/>
        <v>8.8016837619659155E-6</v>
      </c>
      <c r="CF38" s="45">
        <f t="shared" si="47"/>
        <v>0</v>
      </c>
      <c r="CG38" s="45">
        <f t="shared" si="17"/>
        <v>7.3802118345255852E-3</v>
      </c>
      <c r="CH38" s="45">
        <f t="shared" si="18"/>
        <v>1.0411291680100016E-2</v>
      </c>
      <c r="CI38" s="45">
        <f t="shared" si="48"/>
        <v>5.2579058373865943E-3</v>
      </c>
    </row>
    <row r="39" spans="1:108">
      <c r="A39" s="15">
        <f t="shared" si="191"/>
        <v>140.4</v>
      </c>
      <c r="B39" s="21">
        <f t="shared" si="6"/>
        <v>180</v>
      </c>
      <c r="C39" s="93">
        <v>0.49966749999999999</v>
      </c>
      <c r="D39" s="5">
        <v>0.49839499999999998</v>
      </c>
      <c r="E39" s="5">
        <v>0.49966749999999999</v>
      </c>
      <c r="F39" s="5">
        <v>0.51877312499999995</v>
      </c>
      <c r="G39" s="5">
        <v>0.45147312499999998</v>
      </c>
      <c r="H39" s="5">
        <v>0.444605625</v>
      </c>
      <c r="I39" s="5">
        <v>0.45744499999999999</v>
      </c>
      <c r="J39" s="5">
        <v>0.42886999999999997</v>
      </c>
      <c r="K39" s="5">
        <v>0.48896499999999998</v>
      </c>
      <c r="L39" s="5">
        <v>0.47965749999999902</v>
      </c>
      <c r="M39" s="5">
        <v>0.46112062499999901</v>
      </c>
      <c r="N39" s="5">
        <v>0.49565375</v>
      </c>
      <c r="O39" s="5">
        <v>0.46658875</v>
      </c>
      <c r="P39" s="58">
        <v>0.44647187499999902</v>
      </c>
      <c r="Q39" s="58">
        <v>0.41626562499999997</v>
      </c>
      <c r="R39" s="58">
        <v>0.499665625</v>
      </c>
      <c r="S39" s="58">
        <v>0.49966749999999999</v>
      </c>
      <c r="T39" s="58">
        <v>0.49472500000000003</v>
      </c>
      <c r="U39" s="58">
        <v>0.49349187500000002</v>
      </c>
      <c r="V39" s="74">
        <v>0.49796374999999998</v>
      </c>
      <c r="W39" s="15">
        <f t="shared" si="7"/>
        <v>140.4</v>
      </c>
      <c r="X39" s="1">
        <f t="shared" si="8"/>
        <v>180</v>
      </c>
      <c r="Y39" s="93">
        <v>0.58720812499999997</v>
      </c>
      <c r="Z39" s="5">
        <v>0.58406562500000003</v>
      </c>
      <c r="AA39" s="5">
        <v>0.58720562499999995</v>
      </c>
      <c r="AB39" s="5">
        <v>0.61712999999999996</v>
      </c>
      <c r="AC39" s="5">
        <v>0.50254062499999996</v>
      </c>
      <c r="AD39" s="5">
        <v>0.46590874999999998</v>
      </c>
      <c r="AE39" s="5">
        <v>0.55518124999999996</v>
      </c>
      <c r="AF39" s="5">
        <v>0.55518124999999996</v>
      </c>
      <c r="AG39" s="5">
        <v>0.53292187499999999</v>
      </c>
      <c r="AH39" s="5">
        <v>0.57823875000000002</v>
      </c>
      <c r="AI39" s="5">
        <v>0.56790312499999995</v>
      </c>
      <c r="AJ39" s="5">
        <v>0.54821187500000002</v>
      </c>
      <c r="AK39" s="5">
        <v>0.58393562499999996</v>
      </c>
      <c r="AL39" s="5">
        <v>0.55331937499999995</v>
      </c>
      <c r="AM39" s="5">
        <v>0.53115562500000002</v>
      </c>
      <c r="AN39" s="5">
        <v>0.43371500000000002</v>
      </c>
      <c r="AO39" s="5">
        <v>0.58720562499999995</v>
      </c>
      <c r="AP39" s="5">
        <v>0.58720812499999997</v>
      </c>
      <c r="AQ39" s="5">
        <v>0.58327624999999905</v>
      </c>
      <c r="AR39" s="5">
        <v>0.58222312499999995</v>
      </c>
      <c r="AS39" s="74">
        <v>0.58502187500000002</v>
      </c>
      <c r="AT39" s="15">
        <f t="shared" si="9"/>
        <v>140.4</v>
      </c>
      <c r="AU39" s="1">
        <v>180</v>
      </c>
      <c r="AV39" s="45">
        <f t="shared" ref="AV39:AV44" si="192">+($C39-D39)/$C39</f>
        <v>2.5466935512115751E-3</v>
      </c>
      <c r="AW39" s="45">
        <f t="shared" ref="AW39:AW44" si="193">+($C39-E39)/$C39</f>
        <v>0</v>
      </c>
      <c r="AX39" s="45">
        <f t="shared" ref="AX39:AX44" si="194">+($C39-F39)/$C39</f>
        <v>-3.8236677390464581E-2</v>
      </c>
      <c r="AY39" s="45">
        <f t="shared" ref="AY39:AY44" si="195">+($C39-G39)/$C39</f>
        <v>9.6452891172629826E-2</v>
      </c>
      <c r="AZ39" s="45">
        <f t="shared" ref="AZ39:AZ44" si="196">+($C39-H39)/$C39</f>
        <v>0.11019703102563201</v>
      </c>
      <c r="BA39" s="45">
        <f t="shared" ref="BA39:BA44" si="197">+($C39-I39)/$C39</f>
        <v>8.4501193293540194E-2</v>
      </c>
      <c r="BB39" s="45">
        <f t="shared" ref="BB39:BB44" si="198">+($C39-J39)/$C39</f>
        <v>0.14168922333351683</v>
      </c>
      <c r="BC39" s="45">
        <f t="shared" ref="BC39:BC44" si="199">+($C39-K39)/$C39</f>
        <v>2.1419243797125096E-2</v>
      </c>
      <c r="BD39" s="45">
        <f t="shared" ref="BD39:BD44" si="200">+($C39-L39)/$C39</f>
        <v>4.0046631009623343E-2</v>
      </c>
      <c r="BE39" s="45">
        <f t="shared" ref="BE39:BE44" si="201">+($C39-M39)/$C39</f>
        <v>7.7145051459222347E-2</v>
      </c>
      <c r="BF39" s="45">
        <f t="shared" ref="BF39:BF44" si="202">+($C39-N39)/$C39</f>
        <v>8.0328418398234475E-3</v>
      </c>
      <c r="BG39" s="45">
        <f t="shared" ref="BG39:BG44" si="203">+($C39-O39)/$C39</f>
        <v>6.6201524013468932E-2</v>
      </c>
      <c r="BH39" s="45">
        <f t="shared" si="70"/>
        <v>0.10646204726143078</v>
      </c>
      <c r="BI39" s="45">
        <f t="shared" ref="BI39:BI44" si="204">+($C39-Q39)/$C39</f>
        <v>0.16691474830762459</v>
      </c>
      <c r="BJ39" s="45">
        <f t="shared" si="11"/>
        <v>3.7524954094163178E-6</v>
      </c>
      <c r="BK39" s="45">
        <f t="shared" si="12"/>
        <v>0</v>
      </c>
      <c r="BL39" s="45">
        <f t="shared" si="13"/>
        <v>9.8915778993029588E-3</v>
      </c>
      <c r="BM39" s="45">
        <f t="shared" si="14"/>
        <v>1.2359469046916125E-2</v>
      </c>
      <c r="BN39" s="45">
        <f t="shared" si="15"/>
        <v>3.4097674953844385E-3</v>
      </c>
      <c r="BO39" s="52"/>
      <c r="BP39" s="45">
        <f t="shared" ref="BP39:BP44" si="205">+($Y39-Z39)/$Y39</f>
        <v>5.3515948880985551E-3</v>
      </c>
      <c r="BQ39" s="45">
        <f t="shared" ref="BQ39:BQ44" si="206">+($Y39-AA39)/$Y39</f>
        <v>4.2574342785471131E-6</v>
      </c>
      <c r="BR39" s="45">
        <f t="shared" ref="BR39:BR44" si="207">+($Y39-AB39)/$Y39</f>
        <v>-5.0956166521026913E-2</v>
      </c>
      <c r="BS39" s="45">
        <f t="shared" ref="BS39:BS44" si="208">+($Y39-AC39)/$Y39</f>
        <v>0.1441865267106105</v>
      </c>
      <c r="BT39" s="45">
        <f t="shared" ref="BT39:BT44" si="209">+($Y39-AD39)/$Y39</f>
        <v>0.206569646835183</v>
      </c>
      <c r="BU39" s="45">
        <f t="shared" ref="BU39:BU44" si="210">+($Y39-AE39)/$Y39</f>
        <v>5.4540926183540138E-2</v>
      </c>
      <c r="BV39" s="45">
        <f t="shared" ref="BV39:BV44" si="211">+($Y39-AF39)/$Y39</f>
        <v>5.4540926183540138E-2</v>
      </c>
      <c r="BW39" s="45">
        <f t="shared" ref="BW39:BW44" si="212">+($Y39-AG39)/$Y39</f>
        <v>9.2448056640905607E-2</v>
      </c>
      <c r="BX39" s="45">
        <f t="shared" ref="BX39:BX44" si="213">+($Y39-AH39)/$Y39</f>
        <v>1.5274609832757247E-2</v>
      </c>
      <c r="BY39" s="45">
        <f t="shared" ref="BY39:BY44" si="214">+($Y39-AI39)/$Y39</f>
        <v>3.287590749872546E-2</v>
      </c>
      <c r="BZ39" s="45">
        <f t="shared" ref="BZ39:BZ44" si="215">+($Y39-AJ39)/$Y39</f>
        <v>6.6409588593482005E-2</v>
      </c>
      <c r="CA39" s="45">
        <f t="shared" ref="CA39:CA44" si="216">+($Y39-AK39)/$Y39</f>
        <v>5.5729814705816815E-3</v>
      </c>
      <c r="CB39" s="45">
        <f t="shared" ref="CB39:CB44" si="217">+($Y39-AL39)/$Y39</f>
        <v>5.7711650362467351E-2</v>
      </c>
      <c r="CC39" s="45">
        <f t="shared" ref="CC39:CC44" si="218">+($Y39-AM39)/$Y39</f>
        <v>9.5455933958679393E-2</v>
      </c>
      <c r="CD39" s="45">
        <f t="shared" ref="CD39:CF44" si="219">+($Y39-AN39)/$Y39</f>
        <v>0.26139475675681423</v>
      </c>
      <c r="CE39" s="45">
        <f t="shared" si="219"/>
        <v>4.2574342785471131E-6</v>
      </c>
      <c r="CF39" s="45">
        <f t="shared" si="219"/>
        <v>0</v>
      </c>
      <c r="CG39" s="45">
        <f t="shared" si="17"/>
        <v>6.6958797615426684E-3</v>
      </c>
      <c r="CH39" s="45">
        <f t="shared" si="18"/>
        <v>8.4893239513673582E-3</v>
      </c>
      <c r="CI39" s="45">
        <f t="shared" si="48"/>
        <v>3.7231262765649665E-3</v>
      </c>
    </row>
    <row r="40" spans="1:108">
      <c r="A40" s="15">
        <f t="shared" si="191"/>
        <v>144.30000000000001</v>
      </c>
      <c r="B40" s="21">
        <f t="shared" si="6"/>
        <v>185</v>
      </c>
      <c r="C40" s="93">
        <v>0.52474562499999999</v>
      </c>
      <c r="D40" s="5">
        <v>0.52263562499999905</v>
      </c>
      <c r="E40" s="5">
        <v>0.52473999999999998</v>
      </c>
      <c r="F40" s="5">
        <v>0.542455625</v>
      </c>
      <c r="G40" s="5">
        <v>0.46837812499999998</v>
      </c>
      <c r="H40" s="5">
        <v>0.45933562500000003</v>
      </c>
      <c r="I40" s="5">
        <v>0.47749999999999998</v>
      </c>
      <c r="J40" s="5">
        <v>0.43746874999999902</v>
      </c>
      <c r="K40" s="5">
        <v>0.516938749999999</v>
      </c>
      <c r="L40" s="5">
        <v>0.508460624999999</v>
      </c>
      <c r="M40" s="5">
        <v>0.48985250000000002</v>
      </c>
      <c r="N40" s="5">
        <v>0.52073687499999999</v>
      </c>
      <c r="O40" s="5">
        <v>0.49533437499999999</v>
      </c>
      <c r="P40" s="58">
        <v>0.47327312500000002</v>
      </c>
      <c r="Q40" s="58">
        <v>0.43676437499999998</v>
      </c>
      <c r="R40" s="58">
        <v>0.52473749999999997</v>
      </c>
      <c r="S40" s="58">
        <v>0.52474562499999999</v>
      </c>
      <c r="T40" s="58">
        <v>0.51937937499999998</v>
      </c>
      <c r="U40" s="58">
        <v>0.51835562499999999</v>
      </c>
      <c r="V40" s="74">
        <v>0.52384312499999997</v>
      </c>
      <c r="W40" s="15">
        <f t="shared" si="7"/>
        <v>144.30000000000001</v>
      </c>
      <c r="X40" s="1">
        <f t="shared" si="8"/>
        <v>185</v>
      </c>
      <c r="Y40" s="93">
        <v>0.60890750000000005</v>
      </c>
      <c r="Z40" s="5">
        <v>0.60494875000000004</v>
      </c>
      <c r="AA40" s="5">
        <v>0.60890500000000003</v>
      </c>
      <c r="AB40" s="5">
        <v>0.632401875</v>
      </c>
      <c r="AC40" s="5">
        <v>0.52086374999999996</v>
      </c>
      <c r="AD40" s="5">
        <v>0.47474499999999997</v>
      </c>
      <c r="AE40" s="5">
        <v>0.57634750000000001</v>
      </c>
      <c r="AF40" s="5">
        <v>0.57634750000000001</v>
      </c>
      <c r="AG40" s="5">
        <v>0.55765562499999999</v>
      </c>
      <c r="AH40" s="5">
        <v>0.60213937499999903</v>
      </c>
      <c r="AI40" s="5">
        <v>0.59365062499999999</v>
      </c>
      <c r="AJ40" s="5">
        <v>0.57351437500000002</v>
      </c>
      <c r="AK40" s="5">
        <v>0.60580562499999902</v>
      </c>
      <c r="AL40" s="5">
        <v>0.57946374999999894</v>
      </c>
      <c r="AM40" s="5">
        <v>0.55581999999999998</v>
      </c>
      <c r="AN40" s="5">
        <v>0.4478975</v>
      </c>
      <c r="AO40" s="5">
        <v>0.60890500000000003</v>
      </c>
      <c r="AP40" s="5">
        <v>0.60890750000000005</v>
      </c>
      <c r="AQ40" s="5">
        <v>0.60489250000000006</v>
      </c>
      <c r="AR40" s="5">
        <v>0.60382000000000002</v>
      </c>
      <c r="AS40" s="74">
        <v>0.60689562499999905</v>
      </c>
      <c r="AT40" s="15">
        <f t="shared" si="9"/>
        <v>144.30000000000001</v>
      </c>
      <c r="AU40" s="1">
        <v>185</v>
      </c>
      <c r="AV40" s="45">
        <f t="shared" si="192"/>
        <v>4.02099588729481E-3</v>
      </c>
      <c r="AW40" s="45">
        <f t="shared" si="193"/>
        <v>1.071947955737429E-5</v>
      </c>
      <c r="AX40" s="45">
        <f t="shared" si="194"/>
        <v>-3.3749685859696316E-2</v>
      </c>
      <c r="AY40" s="45">
        <f t="shared" si="195"/>
        <v>0.10741871359098995</v>
      </c>
      <c r="AZ40" s="45">
        <f t="shared" si="196"/>
        <v>0.12465087250608324</v>
      </c>
      <c r="BA40" s="45">
        <f t="shared" si="197"/>
        <v>9.0035290908809421E-2</v>
      </c>
      <c r="BB40" s="45">
        <f t="shared" si="198"/>
        <v>0.16632225375866827</v>
      </c>
      <c r="BC40" s="45">
        <f t="shared" si="199"/>
        <v>1.4877446572329193E-2</v>
      </c>
      <c r="BD40" s="45">
        <f t="shared" si="200"/>
        <v>3.1034084371834435E-2</v>
      </c>
      <c r="BE40" s="45">
        <f t="shared" si="201"/>
        <v>6.6495313800853453E-2</v>
      </c>
      <c r="BF40" s="45">
        <f t="shared" si="202"/>
        <v>7.6394157645430687E-3</v>
      </c>
      <c r="BG40" s="45">
        <f t="shared" si="203"/>
        <v>5.6048585445567081E-2</v>
      </c>
      <c r="BH40" s="45">
        <f t="shared" si="70"/>
        <v>9.8090384269521019E-2</v>
      </c>
      <c r="BI40" s="45">
        <f t="shared" si="204"/>
        <v>0.16766457080990435</v>
      </c>
      <c r="BJ40" s="45">
        <f t="shared" si="11"/>
        <v>1.5483692694008592E-5</v>
      </c>
      <c r="BK40" s="45">
        <f t="shared" si="12"/>
        <v>0</v>
      </c>
      <c r="BL40" s="45">
        <f t="shared" si="13"/>
        <v>1.022638349771857E-2</v>
      </c>
      <c r="BM40" s="45">
        <f t="shared" si="14"/>
        <v>1.2177328777157517E-2</v>
      </c>
      <c r="BN40" s="45">
        <f t="shared" si="15"/>
        <v>1.7198809423137702E-3</v>
      </c>
      <c r="BO40" s="52"/>
      <c r="BP40" s="45">
        <f t="shared" si="205"/>
        <v>6.5013979955904806E-3</v>
      </c>
      <c r="BQ40" s="45">
        <f t="shared" si="206"/>
        <v>4.1057139220922358E-6</v>
      </c>
      <c r="BR40" s="45">
        <f t="shared" si="207"/>
        <v>-3.8584473011089457E-2</v>
      </c>
      <c r="BS40" s="45">
        <f t="shared" si="208"/>
        <v>0.14459298005033619</v>
      </c>
      <c r="BT40" s="45">
        <f t="shared" si="209"/>
        <v>0.22033313762763648</v>
      </c>
      <c r="BU40" s="45">
        <f t="shared" si="210"/>
        <v>5.3472818120979017E-2</v>
      </c>
      <c r="BV40" s="45">
        <f t="shared" si="211"/>
        <v>5.3472818120979017E-2</v>
      </c>
      <c r="BW40" s="45">
        <f t="shared" si="212"/>
        <v>8.4170214687781075E-2</v>
      </c>
      <c r="BX40" s="45">
        <f t="shared" si="213"/>
        <v>1.1115194015513049E-2</v>
      </c>
      <c r="BY40" s="45">
        <f t="shared" si="214"/>
        <v>2.5056145637884338E-2</v>
      </c>
      <c r="BZ40" s="45">
        <f t="shared" si="215"/>
        <v>5.8125618423159546E-2</v>
      </c>
      <c r="CA40" s="45">
        <f t="shared" si="216"/>
        <v>5.0941645488042616E-3</v>
      </c>
      <c r="CB40" s="45">
        <f t="shared" si="217"/>
        <v>4.835504571712633E-2</v>
      </c>
      <c r="CC40" s="45">
        <f t="shared" si="218"/>
        <v>8.7184835135057565E-2</v>
      </c>
      <c r="CD40" s="45">
        <f t="shared" si="219"/>
        <v>0.2644243994366961</v>
      </c>
      <c r="CE40" s="45">
        <f t="shared" si="219"/>
        <v>4.1057139220922358E-6</v>
      </c>
      <c r="CF40" s="45">
        <f t="shared" si="219"/>
        <v>0</v>
      </c>
      <c r="CG40" s="45">
        <f t="shared" si="17"/>
        <v>6.5937765588369177E-3</v>
      </c>
      <c r="CH40" s="45">
        <f t="shared" si="18"/>
        <v>8.3551278314030007E-3</v>
      </c>
      <c r="CI40" s="45">
        <f t="shared" si="48"/>
        <v>3.3040732787837155E-3</v>
      </c>
    </row>
    <row r="41" spans="1:108">
      <c r="A41" s="15">
        <f t="shared" si="191"/>
        <v>148.20000000000002</v>
      </c>
      <c r="B41" s="21">
        <f t="shared" si="6"/>
        <v>190</v>
      </c>
      <c r="C41" s="93">
        <v>0.54787187500000001</v>
      </c>
      <c r="D41" s="5">
        <v>0.54516187500000002</v>
      </c>
      <c r="E41" s="5">
        <v>0.54787062500000006</v>
      </c>
      <c r="F41" s="5">
        <v>0.56386999999999998</v>
      </c>
      <c r="G41" s="5">
        <v>0.48319125000000002</v>
      </c>
      <c r="H41" s="5">
        <v>0.47284375000000001</v>
      </c>
      <c r="I41" s="5">
        <v>0.50101874999999996</v>
      </c>
      <c r="J41" s="5">
        <v>0.44508312500000002</v>
      </c>
      <c r="K41" s="5">
        <v>0.54210562500000004</v>
      </c>
      <c r="L41" s="5">
        <v>0.53435687499999995</v>
      </c>
      <c r="M41" s="5">
        <v>0.51688937499999998</v>
      </c>
      <c r="N41" s="5">
        <v>0.54397187499999999</v>
      </c>
      <c r="O41" s="5">
        <v>0.52162187500000001</v>
      </c>
      <c r="P41" s="58">
        <v>0.49904437499999998</v>
      </c>
      <c r="Q41" s="58">
        <v>0.45511249999999998</v>
      </c>
      <c r="R41" s="58">
        <v>0.54787062500000006</v>
      </c>
      <c r="S41" s="58">
        <v>0.54787187500000001</v>
      </c>
      <c r="T41" s="58">
        <v>0.54256875000000004</v>
      </c>
      <c r="U41" s="58">
        <v>0.5418425</v>
      </c>
      <c r="V41" s="74">
        <v>0.54724812499999997</v>
      </c>
      <c r="W41" s="15">
        <f t="shared" si="7"/>
        <v>148.20000000000002</v>
      </c>
      <c r="X41" s="1">
        <f t="shared" si="8"/>
        <v>190</v>
      </c>
      <c r="Y41" s="93">
        <v>0.625495624999999</v>
      </c>
      <c r="Z41" s="5">
        <v>0.62097312500000001</v>
      </c>
      <c r="AA41" s="5">
        <v>0.625495624999999</v>
      </c>
      <c r="AB41" s="5">
        <v>0.64272874999999896</v>
      </c>
      <c r="AC41" s="5">
        <v>0.53638624999999995</v>
      </c>
      <c r="AD41" s="5">
        <v>0.48065874999999902</v>
      </c>
      <c r="AE41" s="5">
        <v>0.59384437499999998</v>
      </c>
      <c r="AF41" s="5">
        <v>0.59384437499999998</v>
      </c>
      <c r="AG41" s="5">
        <v>0.57991562499999905</v>
      </c>
      <c r="AH41" s="5">
        <v>0.62052874999999896</v>
      </c>
      <c r="AI41" s="5">
        <v>0.613205</v>
      </c>
      <c r="AJ41" s="5">
        <v>0.59439750000000002</v>
      </c>
      <c r="AK41" s="5">
        <v>0.622360625</v>
      </c>
      <c r="AL41" s="5">
        <v>0.60038187499999995</v>
      </c>
      <c r="AM41" s="5">
        <v>0.57568624999999995</v>
      </c>
      <c r="AN41" s="5">
        <v>0.45917875000000002</v>
      </c>
      <c r="AO41" s="5">
        <v>0.62549437499999905</v>
      </c>
      <c r="AP41" s="5">
        <v>0.625495624999999</v>
      </c>
      <c r="AQ41" s="5">
        <v>0.62134812499999903</v>
      </c>
      <c r="AR41" s="5">
        <v>0.62053999999999998</v>
      </c>
      <c r="AS41" s="74">
        <v>0.62379874999999996</v>
      </c>
      <c r="AT41" s="15">
        <f t="shared" si="9"/>
        <v>148.20000000000002</v>
      </c>
      <c r="AU41" s="1">
        <v>190</v>
      </c>
      <c r="AV41" s="45">
        <f t="shared" si="192"/>
        <v>4.9464119690392763E-3</v>
      </c>
      <c r="AW41" s="45">
        <f t="shared" si="193"/>
        <v>2.2815553361863626E-6</v>
      </c>
      <c r="AX41" s="45">
        <f t="shared" si="194"/>
        <v>-2.9200485971286577E-2</v>
      </c>
      <c r="AY41" s="45">
        <f t="shared" si="195"/>
        <v>0.11805794009776463</v>
      </c>
      <c r="AZ41" s="45">
        <f t="shared" si="196"/>
        <v>0.13694465517143037</v>
      </c>
      <c r="BA41" s="45">
        <f t="shared" si="197"/>
        <v>8.5518397891842957E-2</v>
      </c>
      <c r="BB41" s="45">
        <f t="shared" si="198"/>
        <v>0.18761457685704341</v>
      </c>
      <c r="BC41" s="45">
        <f t="shared" si="199"/>
        <v>1.0524814766226086E-2</v>
      </c>
      <c r="BD41" s="45">
        <f t="shared" si="200"/>
        <v>2.4668176295780934E-2</v>
      </c>
      <c r="BE41" s="45">
        <f t="shared" si="201"/>
        <v>5.6550630564856104E-2</v>
      </c>
      <c r="BF41" s="45">
        <f t="shared" si="202"/>
        <v>7.1184526491709661E-3</v>
      </c>
      <c r="BG41" s="45">
        <f t="shared" si="203"/>
        <v>4.7912662061727472E-2</v>
      </c>
      <c r="BH41" s="45">
        <f t="shared" si="70"/>
        <v>8.9122114545485701E-2</v>
      </c>
      <c r="BI41" s="45">
        <f t="shared" si="204"/>
        <v>0.16930851761645921</v>
      </c>
      <c r="BJ41" s="45">
        <f t="shared" si="11"/>
        <v>2.2815553361863626E-6</v>
      </c>
      <c r="BK41" s="45">
        <f t="shared" si="12"/>
        <v>0</v>
      </c>
      <c r="BL41" s="45">
        <f t="shared" si="13"/>
        <v>9.6794985141370211E-3</v>
      </c>
      <c r="BM41" s="45">
        <f t="shared" si="14"/>
        <v>1.1005082164511553E-2</v>
      </c>
      <c r="BN41" s="45">
        <f t="shared" si="15"/>
        <v>1.1384961128001578E-3</v>
      </c>
      <c r="BO41" s="52"/>
      <c r="BP41" s="45">
        <f t="shared" si="205"/>
        <v>7.2302663987441843E-3</v>
      </c>
      <c r="BQ41" s="45">
        <f t="shared" si="206"/>
        <v>0</v>
      </c>
      <c r="BR41" s="45">
        <f t="shared" si="207"/>
        <v>-2.7551151936514324E-2</v>
      </c>
      <c r="BS41" s="45">
        <f t="shared" si="208"/>
        <v>0.1424620276121023</v>
      </c>
      <c r="BT41" s="45">
        <f t="shared" si="209"/>
        <v>0.23155537658636735</v>
      </c>
      <c r="BU41" s="45">
        <f t="shared" si="210"/>
        <v>5.0601872714935568E-2</v>
      </c>
      <c r="BV41" s="45">
        <f t="shared" si="211"/>
        <v>5.0601872714935568E-2</v>
      </c>
      <c r="BW41" s="45">
        <f t="shared" si="212"/>
        <v>7.2870213920361193E-2</v>
      </c>
      <c r="BX41" s="45">
        <f t="shared" si="213"/>
        <v>7.9407030225032271E-3</v>
      </c>
      <c r="BY41" s="45">
        <f t="shared" si="214"/>
        <v>1.9649418011515301E-2</v>
      </c>
      <c r="BZ41" s="45">
        <f t="shared" si="215"/>
        <v>4.9717573963845116E-2</v>
      </c>
      <c r="CA41" s="45">
        <f t="shared" si="216"/>
        <v>5.0120254638056101E-3</v>
      </c>
      <c r="CB41" s="45">
        <f t="shared" si="217"/>
        <v>4.0150160922387088E-2</v>
      </c>
      <c r="CC41" s="45">
        <f t="shared" si="218"/>
        <v>7.9631851941409065E-2</v>
      </c>
      <c r="CD41" s="45">
        <f t="shared" si="219"/>
        <v>0.26589614435752329</v>
      </c>
      <c r="CE41" s="45">
        <f t="shared" si="219"/>
        <v>1.9984152566257834E-6</v>
      </c>
      <c r="CF41" s="45">
        <f t="shared" si="219"/>
        <v>0</v>
      </c>
      <c r="CG41" s="45">
        <f t="shared" si="17"/>
        <v>6.6307418217353272E-3</v>
      </c>
      <c r="CH41" s="45">
        <f t="shared" si="18"/>
        <v>7.9227172851912882E-3</v>
      </c>
      <c r="CI41" s="45">
        <f t="shared" si="48"/>
        <v>2.7128487109706733E-3</v>
      </c>
    </row>
    <row r="42" spans="1:108">
      <c r="A42" s="15">
        <f t="shared" si="191"/>
        <v>152.1</v>
      </c>
      <c r="B42" s="21">
        <f t="shared" si="6"/>
        <v>195</v>
      </c>
      <c r="C42" s="93">
        <v>0.57311687499999997</v>
      </c>
      <c r="D42" s="5">
        <v>0.56922937499999904</v>
      </c>
      <c r="E42" s="5">
        <v>0.57311687499999997</v>
      </c>
      <c r="F42" s="5">
        <v>0.58673437500000003</v>
      </c>
      <c r="G42" s="5">
        <v>0.50057874999999996</v>
      </c>
      <c r="H42" s="5">
        <v>0.4883825</v>
      </c>
      <c r="I42" s="5">
        <v>0.52495687499999999</v>
      </c>
      <c r="J42" s="5">
        <v>0.45526312499999999</v>
      </c>
      <c r="K42" s="5">
        <v>0.56910000000000005</v>
      </c>
      <c r="L42" s="5">
        <v>0.562623125</v>
      </c>
      <c r="M42" s="5">
        <v>0.54616437500000004</v>
      </c>
      <c r="N42" s="5">
        <v>0.56945749999999995</v>
      </c>
      <c r="O42" s="5">
        <v>0.55055437499999904</v>
      </c>
      <c r="P42" s="58">
        <v>0.52786624999999998</v>
      </c>
      <c r="Q42" s="58">
        <v>0.47427812499999999</v>
      </c>
      <c r="R42" s="58">
        <v>0.57311687499999997</v>
      </c>
      <c r="S42" s="58">
        <v>0.57311687499999997</v>
      </c>
      <c r="T42" s="58">
        <v>0.56789124999999996</v>
      </c>
      <c r="U42" s="58">
        <v>0.56716124999999995</v>
      </c>
      <c r="V42" s="74">
        <v>0.57285749999999902</v>
      </c>
      <c r="W42" s="15">
        <f t="shared" si="7"/>
        <v>152.1</v>
      </c>
      <c r="X42" s="1">
        <f t="shared" si="8"/>
        <v>195</v>
      </c>
      <c r="Y42" s="93">
        <v>0.639798125</v>
      </c>
      <c r="Z42" s="5">
        <v>0.63488812500000003</v>
      </c>
      <c r="AA42" s="5">
        <v>0.639798125</v>
      </c>
      <c r="AB42" s="5">
        <v>0.65302437499999999</v>
      </c>
      <c r="AC42" s="5">
        <v>0.55554124999999999</v>
      </c>
      <c r="AD42" s="5">
        <v>0.49061250000000001</v>
      </c>
      <c r="AE42" s="5">
        <v>0.61345999999999901</v>
      </c>
      <c r="AF42" s="5">
        <v>0.61345999999999901</v>
      </c>
      <c r="AG42" s="5">
        <v>0.60333250000000005</v>
      </c>
      <c r="AH42" s="5">
        <v>0.636164374999999</v>
      </c>
      <c r="AI42" s="5">
        <v>0.62999000000000005</v>
      </c>
      <c r="AJ42" s="5">
        <v>0.61296249999999997</v>
      </c>
      <c r="AK42" s="5">
        <v>0.63664312499999998</v>
      </c>
      <c r="AL42" s="5">
        <v>0.61836499999999905</v>
      </c>
      <c r="AM42" s="5">
        <v>0.59381562499999996</v>
      </c>
      <c r="AN42" s="5">
        <v>0.47301312499999998</v>
      </c>
      <c r="AO42" s="5">
        <v>0.639798125</v>
      </c>
      <c r="AP42" s="5">
        <v>0.639798125</v>
      </c>
      <c r="AQ42" s="5">
        <v>0.63545312499999995</v>
      </c>
      <c r="AR42" s="5">
        <v>0.63478500000000004</v>
      </c>
      <c r="AS42" s="74">
        <v>0.63815437499999905</v>
      </c>
      <c r="AT42" s="15">
        <f t="shared" si="9"/>
        <v>152.1</v>
      </c>
      <c r="AU42" s="1">
        <v>195</v>
      </c>
      <c r="AV42" s="45">
        <f t="shared" si="192"/>
        <v>6.7830841658622111E-3</v>
      </c>
      <c r="AW42" s="45">
        <f t="shared" si="193"/>
        <v>0</v>
      </c>
      <c r="AX42" s="45">
        <f t="shared" si="194"/>
        <v>-2.3760424084529112E-2</v>
      </c>
      <c r="AY42" s="45">
        <f t="shared" si="195"/>
        <v>0.12656777031735458</v>
      </c>
      <c r="AZ42" s="45">
        <f t="shared" si="196"/>
        <v>0.14784833372774092</v>
      </c>
      <c r="BA42" s="45">
        <f t="shared" si="197"/>
        <v>8.4031725640603377E-2</v>
      </c>
      <c r="BB42" s="45">
        <f t="shared" si="198"/>
        <v>0.20563650302566991</v>
      </c>
      <c r="BC42" s="45">
        <f t="shared" si="199"/>
        <v>7.0088234620554841E-3</v>
      </c>
      <c r="BD42" s="45">
        <f t="shared" si="200"/>
        <v>1.8309965135819756E-2</v>
      </c>
      <c r="BE42" s="45">
        <f t="shared" si="201"/>
        <v>4.7027929512632023E-2</v>
      </c>
      <c r="BF42" s="45">
        <f t="shared" si="202"/>
        <v>6.3850414455167114E-3</v>
      </c>
      <c r="BG42" s="45">
        <f t="shared" si="203"/>
        <v>3.9368060834015631E-2</v>
      </c>
      <c r="BH42" s="45">
        <f t="shared" si="70"/>
        <v>7.8955317796217381E-2</v>
      </c>
      <c r="BI42" s="45">
        <f t="shared" si="204"/>
        <v>0.17245827912500392</v>
      </c>
      <c r="BJ42" s="45">
        <f t="shared" si="11"/>
        <v>0</v>
      </c>
      <c r="BK42" s="45">
        <f t="shared" si="12"/>
        <v>0</v>
      </c>
      <c r="BL42" s="45">
        <f t="shared" si="13"/>
        <v>9.1179046158778899E-3</v>
      </c>
      <c r="BM42" s="45">
        <f t="shared" si="14"/>
        <v>1.0391641320978414E-2</v>
      </c>
      <c r="BN42" s="45">
        <f t="shared" si="15"/>
        <v>4.5256912039267705E-4</v>
      </c>
      <c r="BO42" s="52"/>
      <c r="BP42" s="45">
        <f t="shared" si="205"/>
        <v>7.6742957006946059E-3</v>
      </c>
      <c r="BQ42" s="45">
        <f t="shared" si="206"/>
        <v>0</v>
      </c>
      <c r="BR42" s="45">
        <f t="shared" si="207"/>
        <v>-2.0672536356682814E-2</v>
      </c>
      <c r="BS42" s="45">
        <f t="shared" si="208"/>
        <v>0.1316929070400136</v>
      </c>
      <c r="BT42" s="45">
        <f t="shared" si="209"/>
        <v>0.23317608972361398</v>
      </c>
      <c r="BU42" s="45">
        <f t="shared" si="210"/>
        <v>4.1166305387345406E-2</v>
      </c>
      <c r="BV42" s="45">
        <f t="shared" si="211"/>
        <v>4.1166305387345406E-2</v>
      </c>
      <c r="BW42" s="45">
        <f t="shared" si="212"/>
        <v>5.6995517140660493E-2</v>
      </c>
      <c r="BX42" s="45">
        <f t="shared" si="213"/>
        <v>5.6795258660706305E-3</v>
      </c>
      <c r="BY42" s="45">
        <f t="shared" si="214"/>
        <v>1.5330030859343242E-2</v>
      </c>
      <c r="BZ42" s="45">
        <f t="shared" si="215"/>
        <v>4.1943894412006959E-2</v>
      </c>
      <c r="CA42" s="45">
        <f t="shared" si="216"/>
        <v>4.9312429604260232E-3</v>
      </c>
      <c r="CB42" s="45">
        <f t="shared" si="217"/>
        <v>3.3499824651722666E-2</v>
      </c>
      <c r="CC42" s="45">
        <f t="shared" si="218"/>
        <v>7.1870326284560526E-2</v>
      </c>
      <c r="CD42" s="45">
        <f t="shared" si="219"/>
        <v>0.26068378990638652</v>
      </c>
      <c r="CE42" s="45">
        <f t="shared" si="219"/>
        <v>0</v>
      </c>
      <c r="CF42" s="45">
        <f t="shared" si="219"/>
        <v>0</v>
      </c>
      <c r="CG42" s="45">
        <f t="shared" si="17"/>
        <v>6.7912046475597961E-3</v>
      </c>
      <c r="CH42" s="45">
        <f t="shared" si="18"/>
        <v>7.8354793553043808E-3</v>
      </c>
      <c r="CI42" s="45">
        <f t="shared" si="48"/>
        <v>2.5691697674183446E-3</v>
      </c>
    </row>
    <row r="43" spans="1:108">
      <c r="A43" s="15">
        <f t="shared" si="191"/>
        <v>156</v>
      </c>
      <c r="B43" s="21">
        <f t="shared" si="6"/>
        <v>200</v>
      </c>
      <c r="C43" s="93">
        <v>0.595600624999999</v>
      </c>
      <c r="D43" s="5">
        <v>0.59125312499999905</v>
      </c>
      <c r="E43" s="5">
        <v>0.595600624999999</v>
      </c>
      <c r="F43" s="5">
        <v>0.60615687499999904</v>
      </c>
      <c r="G43" s="5">
        <v>0.52094937499999905</v>
      </c>
      <c r="H43" s="5">
        <v>0.50831312499999903</v>
      </c>
      <c r="I43" s="5">
        <v>0.55198875000000003</v>
      </c>
      <c r="J43" s="5">
        <v>0.46632312499999901</v>
      </c>
      <c r="K43" s="5">
        <v>0.59263937499999997</v>
      </c>
      <c r="L43" s="5">
        <v>0.58692249999999901</v>
      </c>
      <c r="M43" s="5">
        <v>0.5720925</v>
      </c>
      <c r="N43" s="5">
        <v>0.59215187499999999</v>
      </c>
      <c r="O43" s="5">
        <v>0.57647874999999904</v>
      </c>
      <c r="P43" s="58">
        <v>0.55351125000000001</v>
      </c>
      <c r="Q43" s="58">
        <v>0.49760624999999897</v>
      </c>
      <c r="R43" s="58">
        <v>0.595600624999999</v>
      </c>
      <c r="S43" s="58">
        <v>0.595600624999999</v>
      </c>
      <c r="T43" s="58">
        <v>0.59055749999999996</v>
      </c>
      <c r="U43" s="58">
        <v>0.58986187499999998</v>
      </c>
      <c r="V43" s="74">
        <v>0.59561874999999997</v>
      </c>
      <c r="W43" s="15">
        <f t="shared" si="7"/>
        <v>156</v>
      </c>
      <c r="X43" s="1">
        <f t="shared" si="8"/>
        <v>200</v>
      </c>
      <c r="Y43" s="93">
        <v>0.65431062499999904</v>
      </c>
      <c r="Z43" s="5">
        <v>0.64881312499999999</v>
      </c>
      <c r="AA43" s="5">
        <v>0.65431062499999904</v>
      </c>
      <c r="AB43" s="5">
        <v>0.66345937499999996</v>
      </c>
      <c r="AC43" s="5">
        <v>0.57265124999999895</v>
      </c>
      <c r="AD43" s="5">
        <v>0.49963625</v>
      </c>
      <c r="AE43" s="5">
        <v>0.629126249999999</v>
      </c>
      <c r="AF43" s="5">
        <v>0.629126249999999</v>
      </c>
      <c r="AG43" s="5">
        <v>0.62459624999999996</v>
      </c>
      <c r="AH43" s="5">
        <v>0.65216874999999996</v>
      </c>
      <c r="AI43" s="5">
        <v>0.64748187499999998</v>
      </c>
      <c r="AJ43" s="5">
        <v>0.63192312499999903</v>
      </c>
      <c r="AK43" s="5">
        <v>0.65114499999999997</v>
      </c>
      <c r="AL43" s="5">
        <v>0.63719187499999896</v>
      </c>
      <c r="AM43" s="5">
        <v>0.61295750000000004</v>
      </c>
      <c r="AN43" s="5">
        <v>0.48563000000000001</v>
      </c>
      <c r="AO43" s="5">
        <v>0.65431062499999904</v>
      </c>
      <c r="AP43" s="5">
        <v>0.65431062499999904</v>
      </c>
      <c r="AQ43" s="5">
        <v>0.64969187500000003</v>
      </c>
      <c r="AR43" s="5">
        <v>0.64915124999999996</v>
      </c>
      <c r="AS43" s="74">
        <v>0.65279374999999995</v>
      </c>
      <c r="AT43" s="15">
        <f t="shared" si="9"/>
        <v>156</v>
      </c>
      <c r="AU43" s="1">
        <v>200</v>
      </c>
      <c r="AV43" s="45">
        <f t="shared" si="192"/>
        <v>7.2993543282463078E-3</v>
      </c>
      <c r="AW43" s="45">
        <f t="shared" si="193"/>
        <v>0</v>
      </c>
      <c r="AX43" s="45">
        <f t="shared" si="194"/>
        <v>-1.7723705377240096E-2</v>
      </c>
      <c r="AY43" s="45">
        <f t="shared" si="195"/>
        <v>0.12533776303542341</v>
      </c>
      <c r="AZ43" s="45">
        <f t="shared" si="196"/>
        <v>0.14655374144377387</v>
      </c>
      <c r="BA43" s="45">
        <f t="shared" si="197"/>
        <v>7.3223353316660883E-2</v>
      </c>
      <c r="BB43" s="45">
        <f t="shared" si="198"/>
        <v>0.21705400325931526</v>
      </c>
      <c r="BC43" s="45">
        <f t="shared" si="199"/>
        <v>4.9718718814289898E-3</v>
      </c>
      <c r="BD43" s="45">
        <f t="shared" si="200"/>
        <v>1.4570375912550454E-2</v>
      </c>
      <c r="BE43" s="45">
        <f t="shared" si="201"/>
        <v>3.946961103339848E-2</v>
      </c>
      <c r="BF43" s="45">
        <f t="shared" si="202"/>
        <v>5.7903733730954483E-3</v>
      </c>
      <c r="BG43" s="45">
        <f t="shared" si="203"/>
        <v>3.2105196330175084E-2</v>
      </c>
      <c r="BH43" s="45">
        <f t="shared" si="70"/>
        <v>7.0667110196533212E-2</v>
      </c>
      <c r="BI43" s="45">
        <f t="shared" si="204"/>
        <v>0.1645303427947212</v>
      </c>
      <c r="BJ43" s="45">
        <f t="shared" si="11"/>
        <v>0</v>
      </c>
      <c r="BK43" s="45">
        <f t="shared" si="12"/>
        <v>0</v>
      </c>
      <c r="BL43" s="45">
        <f t="shared" si="13"/>
        <v>8.4672929951996722E-3</v>
      </c>
      <c r="BM43" s="45">
        <f t="shared" si="14"/>
        <v>9.6352316621545267E-3</v>
      </c>
      <c r="BN43" s="45">
        <f t="shared" si="15"/>
        <v>-3.0431465717449835E-5</v>
      </c>
      <c r="BO43" s="52"/>
      <c r="BP43" s="45">
        <f t="shared" si="205"/>
        <v>8.4019726869008927E-3</v>
      </c>
      <c r="BQ43" s="45">
        <f t="shared" si="206"/>
        <v>0</v>
      </c>
      <c r="BR43" s="45">
        <f t="shared" si="207"/>
        <v>-1.3982273327750013E-2</v>
      </c>
      <c r="BS43" s="45">
        <f t="shared" si="208"/>
        <v>0.12480215341146296</v>
      </c>
      <c r="BT43" s="45">
        <f t="shared" si="209"/>
        <v>0.23639288296747321</v>
      </c>
      <c r="BU43" s="45">
        <f t="shared" si="210"/>
        <v>3.8489937405494633E-2</v>
      </c>
      <c r="BV43" s="45">
        <f t="shared" si="211"/>
        <v>3.8489937405494633E-2</v>
      </c>
      <c r="BW43" s="45">
        <f t="shared" si="212"/>
        <v>4.5413254599066179E-2</v>
      </c>
      <c r="BX43" s="45">
        <f t="shared" si="213"/>
        <v>3.2734834467942116E-3</v>
      </c>
      <c r="BY43" s="45">
        <f t="shared" si="214"/>
        <v>1.0436556795939331E-2</v>
      </c>
      <c r="BZ43" s="45">
        <f t="shared" si="215"/>
        <v>3.4215400368899765E-2</v>
      </c>
      <c r="CA43" s="45">
        <f t="shared" si="216"/>
        <v>4.838107282758959E-3</v>
      </c>
      <c r="CB43" s="45">
        <f t="shared" si="217"/>
        <v>2.6163032275381585E-2</v>
      </c>
      <c r="CC43" s="45">
        <f t="shared" si="218"/>
        <v>6.3201059894142861E-2</v>
      </c>
      <c r="CD43" s="45">
        <f t="shared" si="219"/>
        <v>0.2577990002836944</v>
      </c>
      <c r="CE43" s="45">
        <f t="shared" si="219"/>
        <v>0</v>
      </c>
      <c r="CF43" s="45">
        <f t="shared" si="219"/>
        <v>0</v>
      </c>
      <c r="CG43" s="45">
        <f t="shared" si="17"/>
        <v>7.0589561341740589E-3</v>
      </c>
      <c r="CH43" s="45">
        <f t="shared" si="18"/>
        <v>7.8852074272813249E-3</v>
      </c>
      <c r="CI43" s="45">
        <f t="shared" si="48"/>
        <v>2.3182796397339372E-3</v>
      </c>
    </row>
    <row r="44" spans="1:108" s="19" customFormat="1">
      <c r="A44" s="47">
        <f t="shared" si="191"/>
        <v>159.9</v>
      </c>
      <c r="B44" s="21">
        <f t="shared" si="6"/>
        <v>205</v>
      </c>
      <c r="C44" s="96">
        <v>0.61717750000000005</v>
      </c>
      <c r="D44" s="16">
        <v>0.61163249999999902</v>
      </c>
      <c r="E44" s="16">
        <v>0.61717750000000005</v>
      </c>
      <c r="F44" s="16">
        <v>0.62519124999999998</v>
      </c>
      <c r="G44" s="16">
        <v>0.54080249999999996</v>
      </c>
      <c r="H44" s="16">
        <v>0.52748375000000003</v>
      </c>
      <c r="I44" s="16">
        <v>0.58514687499999996</v>
      </c>
      <c r="J44" s="16">
        <v>0.48006437499999899</v>
      </c>
      <c r="K44" s="16">
        <v>0.61562749999999999</v>
      </c>
      <c r="L44" s="16">
        <v>0.61079624999999904</v>
      </c>
      <c r="M44" s="16">
        <v>0.59785312499999899</v>
      </c>
      <c r="N44" s="16">
        <v>0.61399124999999999</v>
      </c>
      <c r="O44" s="16">
        <v>0.60154437499999902</v>
      </c>
      <c r="P44" s="62">
        <v>0.57938187499999905</v>
      </c>
      <c r="Q44" s="62">
        <v>0.51978749999999996</v>
      </c>
      <c r="R44" s="62">
        <v>0.61717750000000005</v>
      </c>
      <c r="S44" s="62">
        <v>0.61717750000000005</v>
      </c>
      <c r="T44" s="62">
        <v>0.61253687499999998</v>
      </c>
      <c r="U44" s="62">
        <v>0.61200374999999996</v>
      </c>
      <c r="V44" s="78">
        <v>0.61718937499999904</v>
      </c>
      <c r="W44" s="15">
        <f t="shared" si="7"/>
        <v>159.9</v>
      </c>
      <c r="X44" s="18">
        <f t="shared" si="8"/>
        <v>205</v>
      </c>
      <c r="Y44" s="96">
        <v>0.66707000000000005</v>
      </c>
      <c r="Z44" s="16">
        <v>0.66147749999999905</v>
      </c>
      <c r="AA44" s="16">
        <v>0.66707000000000005</v>
      </c>
      <c r="AB44" s="16">
        <v>0.673188749999999</v>
      </c>
      <c r="AC44" s="16">
        <v>0.59292499999999904</v>
      </c>
      <c r="AD44" s="16">
        <v>0.51200999999999997</v>
      </c>
      <c r="AE44" s="16">
        <v>0.64290249999999904</v>
      </c>
      <c r="AF44" s="16">
        <v>0.64290249999999904</v>
      </c>
      <c r="AG44" s="16">
        <v>0.64342937499999997</v>
      </c>
      <c r="AH44" s="16">
        <v>0.66565624999999995</v>
      </c>
      <c r="AI44" s="16">
        <v>0.66223499999999902</v>
      </c>
      <c r="AJ44" s="16">
        <v>0.6492675</v>
      </c>
      <c r="AK44" s="16">
        <v>0.6641975</v>
      </c>
      <c r="AL44" s="16">
        <v>0.65411562499999998</v>
      </c>
      <c r="AM44" s="16">
        <v>0.63125312499999997</v>
      </c>
      <c r="AN44" s="16">
        <v>0.50137874999999998</v>
      </c>
      <c r="AO44" s="16">
        <v>0.66707000000000005</v>
      </c>
      <c r="AP44" s="16">
        <v>0.66707000000000005</v>
      </c>
      <c r="AQ44" s="16">
        <v>0.66275249999999997</v>
      </c>
      <c r="AR44" s="16">
        <v>0.66252250000000001</v>
      </c>
      <c r="AS44" s="78">
        <v>0.66559562500000002</v>
      </c>
      <c r="AT44" s="17">
        <f t="shared" si="9"/>
        <v>159.9</v>
      </c>
      <c r="AU44" s="21">
        <v>205</v>
      </c>
      <c r="AV44" s="44">
        <f t="shared" si="192"/>
        <v>8.9844493682952158E-3</v>
      </c>
      <c r="AW44" s="44">
        <f t="shared" si="193"/>
        <v>0</v>
      </c>
      <c r="AX44" s="44">
        <f t="shared" si="194"/>
        <v>-1.2984514179470136E-2</v>
      </c>
      <c r="AY44" s="44">
        <f t="shared" si="195"/>
        <v>0.1237488404875422</v>
      </c>
      <c r="AZ44" s="44">
        <f t="shared" si="196"/>
        <v>0.1453289369751814</v>
      </c>
      <c r="BA44" s="44">
        <f t="shared" si="197"/>
        <v>5.1898562407087241E-2</v>
      </c>
      <c r="BB44" s="44">
        <f t="shared" si="198"/>
        <v>0.22216157426348343</v>
      </c>
      <c r="BC44" s="44">
        <f t="shared" si="199"/>
        <v>2.5114330966375981E-3</v>
      </c>
      <c r="BD44" s="44">
        <f t="shared" si="200"/>
        <v>1.0339408030916557E-2</v>
      </c>
      <c r="BE44" s="44">
        <f t="shared" si="201"/>
        <v>3.1310887062475638E-2</v>
      </c>
      <c r="BF44" s="44">
        <f t="shared" si="202"/>
        <v>5.1626152930073716E-3</v>
      </c>
      <c r="BG44" s="44">
        <f t="shared" si="203"/>
        <v>2.5330030663789627E-2</v>
      </c>
      <c r="BH44" s="44">
        <f t="shared" si="70"/>
        <v>6.1239473247163084E-2</v>
      </c>
      <c r="BI44" s="44">
        <f t="shared" si="204"/>
        <v>0.15779901243969535</v>
      </c>
      <c r="BJ44" s="65">
        <f t="shared" si="11"/>
        <v>0</v>
      </c>
      <c r="BK44" s="65">
        <f>+($C44-S44)/$C44</f>
        <v>0</v>
      </c>
      <c r="BL44" s="65">
        <f t="shared" si="13"/>
        <v>7.5191091703765362E-3</v>
      </c>
      <c r="BM44" s="65">
        <f t="shared" si="14"/>
        <v>8.3829206346635893E-3</v>
      </c>
      <c r="BN44" s="65">
        <f t="shared" si="15"/>
        <v>-1.9240818077449887E-5</v>
      </c>
      <c r="BO44" s="52"/>
      <c r="BP44" s="44">
        <f t="shared" si="205"/>
        <v>8.3836778748871913E-3</v>
      </c>
      <c r="BQ44" s="44">
        <f t="shared" si="206"/>
        <v>0</v>
      </c>
      <c r="BR44" s="44">
        <f t="shared" si="207"/>
        <v>-9.172575591765408E-3</v>
      </c>
      <c r="BS44" s="44">
        <f t="shared" si="208"/>
        <v>0.11115025409627327</v>
      </c>
      <c r="BT44" s="44">
        <f t="shared" si="209"/>
        <v>0.23244936813228009</v>
      </c>
      <c r="BU44" s="44">
        <f t="shared" si="210"/>
        <v>3.6229331254592483E-2</v>
      </c>
      <c r="BV44" s="44">
        <f t="shared" si="211"/>
        <v>3.6229331254592483E-2</v>
      </c>
      <c r="BW44" s="44">
        <f t="shared" si="212"/>
        <v>3.5439496604554366E-2</v>
      </c>
      <c r="BX44" s="44">
        <f t="shared" si="213"/>
        <v>2.1193427976076008E-3</v>
      </c>
      <c r="BY44" s="44">
        <f t="shared" si="214"/>
        <v>7.248114890492801E-3</v>
      </c>
      <c r="BZ44" s="44">
        <f t="shared" si="215"/>
        <v>2.6687603999580332E-2</v>
      </c>
      <c r="CA44" s="44">
        <f t="shared" si="216"/>
        <v>4.3061447824067267E-3</v>
      </c>
      <c r="CB44" s="44">
        <f t="shared" si="217"/>
        <v>1.941981351282485E-2</v>
      </c>
      <c r="CC44" s="44">
        <f t="shared" si="218"/>
        <v>5.3692828338855109E-2</v>
      </c>
      <c r="CD44" s="44">
        <f t="shared" si="219"/>
        <v>0.24838660110633076</v>
      </c>
      <c r="CE44" s="44">
        <f t="shared" si="219"/>
        <v>0</v>
      </c>
      <c r="CF44" s="44">
        <f t="shared" si="219"/>
        <v>0</v>
      </c>
      <c r="CG44" s="44">
        <f t="shared" si="17"/>
        <v>6.472334237786267E-3</v>
      </c>
      <c r="CH44" s="44">
        <f t="shared" si="18"/>
        <v>6.8171256389884683E-3</v>
      </c>
      <c r="CI44" s="44">
        <f t="shared" si="48"/>
        <v>2.2102253136852619E-3</v>
      </c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</row>
    <row r="45" spans="1:108">
      <c r="A45" s="15">
        <f t="shared" si="191"/>
        <v>163.80000000000001</v>
      </c>
      <c r="B45" s="21">
        <f t="shared" si="6"/>
        <v>210</v>
      </c>
      <c r="C45" s="93">
        <v>0.64034812499999905</v>
      </c>
      <c r="D45" s="5">
        <v>0.63409437499999899</v>
      </c>
      <c r="E45" s="5">
        <v>0.64034812499999905</v>
      </c>
      <c r="F45" s="5">
        <v>0.64705124999999897</v>
      </c>
      <c r="G45" s="5">
        <v>0.56248937499999996</v>
      </c>
      <c r="H45" s="5">
        <v>0.54884187499999904</v>
      </c>
      <c r="I45" s="5">
        <v>0.615606875</v>
      </c>
      <c r="J45" s="5">
        <v>0.49301125000000001</v>
      </c>
      <c r="K45" s="5">
        <v>0.63788187499999904</v>
      </c>
      <c r="L45" s="5">
        <v>0.63512000000000002</v>
      </c>
      <c r="M45" s="5">
        <v>0.62421437499999999</v>
      </c>
      <c r="N45" s="5">
        <v>0.63703749999999904</v>
      </c>
      <c r="O45" s="5">
        <v>0.62748749999999998</v>
      </c>
      <c r="P45" s="58">
        <v>0.60697937499999999</v>
      </c>
      <c r="Q45" s="58">
        <v>0.542786875</v>
      </c>
      <c r="R45" s="58">
        <v>0.64034812499999905</v>
      </c>
      <c r="S45" s="58">
        <v>0.64034812499999905</v>
      </c>
      <c r="T45" s="58">
        <v>0.635478125</v>
      </c>
      <c r="U45" s="58">
        <v>0.63506624999999906</v>
      </c>
      <c r="V45" s="74">
        <v>0.64064624999999997</v>
      </c>
      <c r="W45" s="15">
        <f t="shared" si="7"/>
        <v>163.80000000000001</v>
      </c>
      <c r="X45" s="1">
        <f t="shared" si="8"/>
        <v>210</v>
      </c>
      <c r="Y45" s="93">
        <v>0.67993499999999996</v>
      </c>
      <c r="Z45" s="5">
        <v>0.67378625000000003</v>
      </c>
      <c r="AA45" s="5">
        <v>0.67993499999999996</v>
      </c>
      <c r="AB45" s="5">
        <v>0.68395687500000002</v>
      </c>
      <c r="AC45" s="5">
        <v>0.60821624999999901</v>
      </c>
      <c r="AD45" s="5">
        <v>0.52406874999999997</v>
      </c>
      <c r="AE45" s="5">
        <v>0.65454749999999995</v>
      </c>
      <c r="AF45" s="5">
        <v>0.65454749999999995</v>
      </c>
      <c r="AG45" s="5">
        <v>0.66380062499999903</v>
      </c>
      <c r="AH45" s="5">
        <v>0.67964562499999903</v>
      </c>
      <c r="AI45" s="5">
        <v>0.67773812499999997</v>
      </c>
      <c r="AJ45" s="5">
        <v>0.66651499999999997</v>
      </c>
      <c r="AK45" s="5">
        <v>0.67714999999999903</v>
      </c>
      <c r="AL45" s="5">
        <v>0.67029499999999997</v>
      </c>
      <c r="AM45" s="5">
        <v>0.64860187499999999</v>
      </c>
      <c r="AN45" s="5">
        <v>0.51615187500000004</v>
      </c>
      <c r="AO45" s="5">
        <v>0.67993499999999996</v>
      </c>
      <c r="AP45" s="5">
        <v>0.67993499999999996</v>
      </c>
      <c r="AQ45" s="5">
        <v>0.67548249999999999</v>
      </c>
      <c r="AR45" s="5">
        <v>0.67544625000000003</v>
      </c>
      <c r="AS45" s="74">
        <v>0.67876124999999998</v>
      </c>
      <c r="AT45" s="15">
        <f t="shared" si="9"/>
        <v>163.80000000000001</v>
      </c>
      <c r="AU45" s="1">
        <v>210</v>
      </c>
    </row>
    <row r="46" spans="1:108">
      <c r="A46" s="15">
        <f t="shared" si="191"/>
        <v>167.70000000000002</v>
      </c>
      <c r="B46" s="21">
        <f t="shared" si="6"/>
        <v>215</v>
      </c>
      <c r="C46" s="93">
        <v>0.66211124999999904</v>
      </c>
      <c r="D46" s="5">
        <v>0.65548999999999902</v>
      </c>
      <c r="E46" s="5">
        <v>0.66211124999999904</v>
      </c>
      <c r="F46" s="5">
        <v>0.66688187499999996</v>
      </c>
      <c r="G46" s="5">
        <v>0.58276312500000005</v>
      </c>
      <c r="H46" s="5">
        <v>0.56922812499999997</v>
      </c>
      <c r="I46" s="5">
        <v>0.64805749999999995</v>
      </c>
      <c r="J46" s="5">
        <v>0.51184562499999997</v>
      </c>
      <c r="K46" s="5">
        <v>0.66135374999999996</v>
      </c>
      <c r="L46" s="5">
        <v>0.658423125</v>
      </c>
      <c r="M46" s="5">
        <v>0.64869437500000005</v>
      </c>
      <c r="N46" s="5">
        <v>0.65922000000000003</v>
      </c>
      <c r="O46" s="5">
        <v>0.65157624999999997</v>
      </c>
      <c r="P46" s="58">
        <v>0.63261000000000001</v>
      </c>
      <c r="Q46" s="58">
        <v>0.56491499999999994</v>
      </c>
      <c r="R46" s="58">
        <v>0.66211124999999904</v>
      </c>
      <c r="S46" s="58">
        <v>0.66211124999999904</v>
      </c>
      <c r="T46" s="58">
        <v>0.65788562500000003</v>
      </c>
      <c r="U46" s="58">
        <v>0.65749499999999905</v>
      </c>
      <c r="V46" s="74">
        <v>0.66211124999999904</v>
      </c>
      <c r="W46" s="15">
        <f t="shared" si="7"/>
        <v>167.70000000000002</v>
      </c>
      <c r="X46" s="1">
        <f t="shared" si="8"/>
        <v>215</v>
      </c>
      <c r="Y46" s="93">
        <v>0.69345749999999995</v>
      </c>
      <c r="Z46" s="5">
        <v>0.68660624999999897</v>
      </c>
      <c r="AA46" s="5">
        <v>0.69345749999999995</v>
      </c>
      <c r="AB46" s="5">
        <v>0.69653062499999996</v>
      </c>
      <c r="AC46" s="5">
        <v>0.62624999999999997</v>
      </c>
      <c r="AD46" s="5">
        <v>0.53914375000000003</v>
      </c>
      <c r="AE46" s="5">
        <v>0.6691125</v>
      </c>
      <c r="AF46" s="5">
        <v>0.6691125</v>
      </c>
      <c r="AG46" s="5">
        <v>0.68136187500000001</v>
      </c>
      <c r="AH46" s="5">
        <v>0.693951875</v>
      </c>
      <c r="AI46" s="5">
        <v>0.69260999999999995</v>
      </c>
      <c r="AJ46" s="5">
        <v>0.68376937500000001</v>
      </c>
      <c r="AK46" s="5">
        <v>0.69059124999999999</v>
      </c>
      <c r="AL46" s="5">
        <v>0.68683249999999996</v>
      </c>
      <c r="AM46" s="5">
        <v>0.66779124999999995</v>
      </c>
      <c r="AN46" s="5">
        <v>0.532983124999999</v>
      </c>
      <c r="AO46" s="5">
        <v>0.69345749999999995</v>
      </c>
      <c r="AP46" s="5">
        <v>0.69345749999999995</v>
      </c>
      <c r="AQ46" s="5">
        <v>0.68873999999999902</v>
      </c>
      <c r="AR46" s="5">
        <v>0.68876749999999998</v>
      </c>
      <c r="AS46" s="74">
        <v>0.69244249999999996</v>
      </c>
      <c r="AT46" s="15">
        <f t="shared" si="9"/>
        <v>167.70000000000002</v>
      </c>
      <c r="AU46" s="1">
        <v>215</v>
      </c>
    </row>
    <row r="47" spans="1:108">
      <c r="A47" s="15">
        <f t="shared" si="191"/>
        <v>171.6</v>
      </c>
      <c r="B47" s="21">
        <f t="shared" si="6"/>
        <v>220</v>
      </c>
      <c r="C47" s="93">
        <v>0.68170437500000003</v>
      </c>
      <c r="D47" s="5">
        <v>0.67500812499999996</v>
      </c>
      <c r="E47" s="5">
        <v>0.68170437500000003</v>
      </c>
      <c r="F47" s="5">
        <v>0.68511875</v>
      </c>
      <c r="G47" s="5">
        <v>0.60585562500000001</v>
      </c>
      <c r="H47" s="5">
        <v>0.59249687499999903</v>
      </c>
      <c r="I47" s="5">
        <v>0.67672187499999903</v>
      </c>
      <c r="J47" s="5">
        <v>0.52957812500000001</v>
      </c>
      <c r="K47" s="5">
        <v>0.68136312499999996</v>
      </c>
      <c r="L47" s="5">
        <v>0.67881250000000004</v>
      </c>
      <c r="M47" s="5">
        <v>0.67139124999999999</v>
      </c>
      <c r="N47" s="5">
        <v>0.67943687499999905</v>
      </c>
      <c r="O47" s="5">
        <v>0.67358687500000003</v>
      </c>
      <c r="P47" s="58">
        <v>0.65664124999999995</v>
      </c>
      <c r="Q47" s="58">
        <v>0.58997937499999997</v>
      </c>
      <c r="R47" s="58">
        <v>0.68170437500000003</v>
      </c>
      <c r="S47" s="58">
        <v>0.68170437500000003</v>
      </c>
      <c r="T47" s="58">
        <v>0.67819687499999903</v>
      </c>
      <c r="U47" s="58">
        <v>0.67767187499999904</v>
      </c>
      <c r="V47" s="74">
        <v>0.68161812499999996</v>
      </c>
      <c r="W47" s="15">
        <f t="shared" si="7"/>
        <v>171.6</v>
      </c>
      <c r="X47" s="1">
        <f t="shared" si="8"/>
        <v>220</v>
      </c>
      <c r="Y47" s="93">
        <v>0.70455437499999896</v>
      </c>
      <c r="Z47" s="5">
        <v>0.69710187499999998</v>
      </c>
      <c r="AA47" s="5">
        <v>0.70455437499999896</v>
      </c>
      <c r="AB47" s="5">
        <v>0.70617624999999995</v>
      </c>
      <c r="AC47" s="5">
        <v>0.64104874999999995</v>
      </c>
      <c r="AD47" s="5">
        <v>0.55280375000000004</v>
      </c>
      <c r="AE47" s="5">
        <v>0.67930499999999905</v>
      </c>
      <c r="AF47" s="5">
        <v>0.67930499999999905</v>
      </c>
      <c r="AG47" s="5">
        <v>0.69749749999999999</v>
      </c>
      <c r="AH47" s="5">
        <v>0.70512750000000002</v>
      </c>
      <c r="AI47" s="5">
        <v>0.704934375</v>
      </c>
      <c r="AJ47" s="5">
        <v>0.69808249999999905</v>
      </c>
      <c r="AK47" s="5">
        <v>0.70197812499999901</v>
      </c>
      <c r="AL47" s="5">
        <v>0.70038624999999999</v>
      </c>
      <c r="AM47" s="5">
        <v>0.68309249999999899</v>
      </c>
      <c r="AN47" s="5">
        <v>0.54871812499999995</v>
      </c>
      <c r="AO47" s="5">
        <v>0.70455437499999896</v>
      </c>
      <c r="AP47" s="5">
        <v>0.70455437499999896</v>
      </c>
      <c r="AQ47" s="5">
        <v>0.70002687500000005</v>
      </c>
      <c r="AR47" s="5">
        <v>0.70010312499999905</v>
      </c>
      <c r="AS47" s="74">
        <v>0.70357937499999901</v>
      </c>
      <c r="AT47" s="15">
        <f t="shared" si="9"/>
        <v>171.6</v>
      </c>
      <c r="AU47" s="1">
        <v>220</v>
      </c>
    </row>
    <row r="48" spans="1:108">
      <c r="A48" s="15">
        <f t="shared" si="191"/>
        <v>175.5</v>
      </c>
      <c r="B48" s="21">
        <f t="shared" si="6"/>
        <v>225</v>
      </c>
      <c r="C48" s="93">
        <v>0.70018374999999999</v>
      </c>
      <c r="D48" s="5">
        <v>0.69331624999999897</v>
      </c>
      <c r="E48" s="5">
        <v>0.70018374999999999</v>
      </c>
      <c r="F48" s="5">
        <v>0.70233812500000004</v>
      </c>
      <c r="G48" s="5">
        <v>0.62520687499999905</v>
      </c>
      <c r="H48" s="5">
        <v>0.61333937500000002</v>
      </c>
      <c r="I48" s="5">
        <v>0.70740875000000003</v>
      </c>
      <c r="J48" s="5">
        <v>0.54662812500000002</v>
      </c>
      <c r="K48" s="5">
        <v>0.69891062500000001</v>
      </c>
      <c r="L48" s="5">
        <v>0.69859000000000004</v>
      </c>
      <c r="M48" s="5">
        <v>0.69259624999999903</v>
      </c>
      <c r="N48" s="5">
        <v>0.69802499999999901</v>
      </c>
      <c r="O48" s="5">
        <v>0.69458937499999995</v>
      </c>
      <c r="P48" s="58">
        <v>0.67951562499999996</v>
      </c>
      <c r="Q48" s="58">
        <v>0.61160187499999996</v>
      </c>
      <c r="R48" s="58">
        <v>0.70018374999999999</v>
      </c>
      <c r="S48" s="58">
        <v>0.70018374999999999</v>
      </c>
      <c r="T48" s="58">
        <v>0.69648749999999904</v>
      </c>
      <c r="U48" s="58">
        <v>0.69610499999999997</v>
      </c>
      <c r="V48" s="74">
        <v>0.70005374999999903</v>
      </c>
      <c r="W48" s="15">
        <f t="shared" si="7"/>
        <v>175.5</v>
      </c>
      <c r="X48" s="1">
        <f t="shared" si="8"/>
        <v>225</v>
      </c>
      <c r="Y48" s="93">
        <v>0.71689249999999904</v>
      </c>
      <c r="Z48" s="5">
        <v>0.70826875</v>
      </c>
      <c r="AA48" s="5">
        <v>0.71689249999999904</v>
      </c>
      <c r="AB48" s="5">
        <v>0.71807687499999995</v>
      </c>
      <c r="AC48" s="5">
        <v>0.65655125000000003</v>
      </c>
      <c r="AD48" s="5">
        <v>0.57064999999999999</v>
      </c>
      <c r="AE48" s="5">
        <v>0.69135625000000001</v>
      </c>
      <c r="AF48" s="5">
        <v>0.69135625000000001</v>
      </c>
      <c r="AG48" s="5">
        <v>0.71260875000000001</v>
      </c>
      <c r="AH48" s="5">
        <v>0.71821437499999896</v>
      </c>
      <c r="AI48" s="5">
        <v>0.71836687499999896</v>
      </c>
      <c r="AJ48" s="5">
        <v>0.71374937500000002</v>
      </c>
      <c r="AK48" s="5">
        <v>0.71454499999999899</v>
      </c>
      <c r="AL48" s="5">
        <v>0.71499937499999999</v>
      </c>
      <c r="AM48" s="5">
        <v>0.70077062499999998</v>
      </c>
      <c r="AN48" s="5">
        <v>0.56821312499999999</v>
      </c>
      <c r="AO48" s="5">
        <v>0.71689249999999904</v>
      </c>
      <c r="AP48" s="5">
        <v>0.71689249999999904</v>
      </c>
      <c r="AQ48" s="5">
        <v>0.71222750000000001</v>
      </c>
      <c r="AR48" s="5">
        <v>0.71258749999999904</v>
      </c>
      <c r="AS48" s="74">
        <v>0.71623249999999905</v>
      </c>
      <c r="AT48" s="15">
        <f t="shared" si="9"/>
        <v>175.5</v>
      </c>
      <c r="AU48" s="1">
        <v>225</v>
      </c>
    </row>
    <row r="49" spans="1:47" s="2" customFormat="1">
      <c r="A49" s="15">
        <f t="shared" si="191"/>
        <v>179.4</v>
      </c>
      <c r="B49" s="21">
        <f t="shared" si="6"/>
        <v>230</v>
      </c>
      <c r="C49" s="93">
        <v>0.71712624999999997</v>
      </c>
      <c r="D49" s="5">
        <v>0.71053374999999996</v>
      </c>
      <c r="E49" s="5">
        <v>0.71712624999999997</v>
      </c>
      <c r="F49" s="5">
        <v>0.71907374999999996</v>
      </c>
      <c r="G49" s="5">
        <v>0.64521499999999998</v>
      </c>
      <c r="H49" s="5">
        <v>0.63458499999999995</v>
      </c>
      <c r="I49" s="5">
        <v>0.73813874999999995</v>
      </c>
      <c r="J49" s="5">
        <v>0.56473874999999996</v>
      </c>
      <c r="K49" s="5">
        <v>0.71575687499999996</v>
      </c>
      <c r="L49" s="5">
        <v>0.71613687499999901</v>
      </c>
      <c r="M49" s="5">
        <v>0.71149562499999996</v>
      </c>
      <c r="N49" s="5">
        <v>0.71517249999999999</v>
      </c>
      <c r="O49" s="5">
        <v>0.71269312499999904</v>
      </c>
      <c r="P49" s="58">
        <v>0.70070499999999902</v>
      </c>
      <c r="Q49" s="58">
        <v>0.63365625000000003</v>
      </c>
      <c r="R49" s="58">
        <v>0.71712624999999997</v>
      </c>
      <c r="S49" s="58">
        <v>0.71712624999999997</v>
      </c>
      <c r="T49" s="58">
        <v>0.71379375</v>
      </c>
      <c r="U49" s="58">
        <v>0.71349375000000004</v>
      </c>
      <c r="V49" s="74">
        <v>0.71714624999999999</v>
      </c>
      <c r="W49" s="15">
        <f t="shared" si="7"/>
        <v>179.4</v>
      </c>
      <c r="X49" s="1">
        <f t="shared" si="8"/>
        <v>230</v>
      </c>
      <c r="Y49" s="93">
        <v>0.73087749999999996</v>
      </c>
      <c r="Z49" s="5">
        <v>0.72051374999999995</v>
      </c>
      <c r="AA49" s="5">
        <v>0.73087749999999996</v>
      </c>
      <c r="AB49" s="5">
        <v>0.73162312500000004</v>
      </c>
      <c r="AC49" s="5">
        <v>0.673238749999999</v>
      </c>
      <c r="AD49" s="5">
        <v>0.58937124999999901</v>
      </c>
      <c r="AE49" s="5">
        <v>0.70330124999999999</v>
      </c>
      <c r="AF49" s="5">
        <v>0.70330124999999999</v>
      </c>
      <c r="AG49" s="5">
        <v>0.72590999999999894</v>
      </c>
      <c r="AH49" s="5">
        <v>0.73262249999999995</v>
      </c>
      <c r="AI49" s="5">
        <v>0.73345687500000001</v>
      </c>
      <c r="AJ49" s="5">
        <v>0.73047187499999899</v>
      </c>
      <c r="AK49" s="5">
        <v>0.72851999999999995</v>
      </c>
      <c r="AL49" s="5">
        <v>0.73087250000000004</v>
      </c>
      <c r="AM49" s="5">
        <v>0.71981437500000001</v>
      </c>
      <c r="AN49" s="5">
        <v>0.58804249999999902</v>
      </c>
      <c r="AO49" s="5">
        <v>0.73087749999999996</v>
      </c>
      <c r="AP49" s="5">
        <v>0.73087749999999996</v>
      </c>
      <c r="AQ49" s="5">
        <v>0.72630874999999995</v>
      </c>
      <c r="AR49" s="5">
        <v>0.7266475</v>
      </c>
      <c r="AS49" s="74">
        <v>0.73020499999999999</v>
      </c>
      <c r="AT49" s="15">
        <f t="shared" si="9"/>
        <v>179.4</v>
      </c>
      <c r="AU49" s="1">
        <v>230</v>
      </c>
    </row>
    <row r="50" spans="1:47" s="2" customFormat="1">
      <c r="A50" s="15">
        <f t="shared" si="191"/>
        <v>183.3</v>
      </c>
      <c r="B50" s="21">
        <f t="shared" si="6"/>
        <v>235</v>
      </c>
      <c r="C50" s="93">
        <v>0.73386812499999998</v>
      </c>
      <c r="D50" s="5">
        <v>0.72792437499999996</v>
      </c>
      <c r="E50" s="5">
        <v>0.73386812499999998</v>
      </c>
      <c r="F50" s="5">
        <v>0.73497812500000004</v>
      </c>
      <c r="G50" s="5">
        <v>0.66258499999999998</v>
      </c>
      <c r="H50" s="5">
        <v>0.65316249999999898</v>
      </c>
      <c r="I50" s="5">
        <v>0.76440375000000005</v>
      </c>
      <c r="J50" s="5">
        <v>0.58272500000000005</v>
      </c>
      <c r="K50" s="5">
        <v>0.73228437499999899</v>
      </c>
      <c r="L50" s="5">
        <v>0.73308249999999997</v>
      </c>
      <c r="M50" s="5">
        <v>0.72971125000000003</v>
      </c>
      <c r="N50" s="5">
        <v>0.73218562499999995</v>
      </c>
      <c r="O50" s="5">
        <v>0.73049750000000002</v>
      </c>
      <c r="P50" s="58">
        <v>0.72008000000000005</v>
      </c>
      <c r="Q50" s="58">
        <v>0.65259874999999901</v>
      </c>
      <c r="R50" s="58">
        <v>0.73386812499999998</v>
      </c>
      <c r="S50" s="58">
        <v>0.73386812499999998</v>
      </c>
      <c r="T50" s="58">
        <v>0.730718125</v>
      </c>
      <c r="U50" s="58">
        <v>0.73053812500000004</v>
      </c>
      <c r="V50" s="74">
        <v>0.73388312499999997</v>
      </c>
      <c r="W50" s="15">
        <f t="shared" si="7"/>
        <v>183.3</v>
      </c>
      <c r="X50" s="1">
        <f t="shared" si="8"/>
        <v>235</v>
      </c>
      <c r="Y50" s="93">
        <v>0.74351750000000005</v>
      </c>
      <c r="Z50" s="5">
        <v>0.73138999999999998</v>
      </c>
      <c r="AA50" s="5">
        <v>0.74351750000000005</v>
      </c>
      <c r="AB50" s="5">
        <v>0.74392749999999996</v>
      </c>
      <c r="AC50" s="5">
        <v>0.68599812500000001</v>
      </c>
      <c r="AD50" s="5">
        <v>0.60468812500000002</v>
      </c>
      <c r="AE50" s="5">
        <v>0.7147675</v>
      </c>
      <c r="AF50" s="5">
        <v>0.7147675</v>
      </c>
      <c r="AG50" s="5">
        <v>0.73860124999999999</v>
      </c>
      <c r="AH50" s="5">
        <v>0.74553249999999904</v>
      </c>
      <c r="AI50" s="5">
        <v>0.74681749999999902</v>
      </c>
      <c r="AJ50" s="5">
        <v>0.74538625000000003</v>
      </c>
      <c r="AK50" s="5">
        <v>0.74147249999999998</v>
      </c>
      <c r="AL50" s="5">
        <v>0.74521999999999999</v>
      </c>
      <c r="AM50" s="5">
        <v>0.73631625000000001</v>
      </c>
      <c r="AN50" s="5">
        <v>0.60458875000000001</v>
      </c>
      <c r="AO50" s="5">
        <v>0.74351750000000005</v>
      </c>
      <c r="AP50" s="5">
        <v>0.74351750000000005</v>
      </c>
      <c r="AQ50" s="5">
        <v>0.73892374999999899</v>
      </c>
      <c r="AR50" s="5">
        <v>0.73945249999999996</v>
      </c>
      <c r="AS50" s="74">
        <v>0.74305500000000002</v>
      </c>
      <c r="AT50" s="15">
        <f t="shared" si="9"/>
        <v>183.3</v>
      </c>
      <c r="AU50" s="1">
        <v>235</v>
      </c>
    </row>
    <row r="51" spans="1:47" s="2" customFormat="1">
      <c r="A51" s="15">
        <f t="shared" si="191"/>
        <v>187.20000000000002</v>
      </c>
      <c r="B51" s="21">
        <f t="shared" si="6"/>
        <v>240</v>
      </c>
      <c r="C51" s="93">
        <v>0.74889375000000002</v>
      </c>
      <c r="D51" s="5">
        <v>0.74330249999999998</v>
      </c>
      <c r="E51" s="5">
        <v>0.74889375000000002</v>
      </c>
      <c r="F51" s="5">
        <v>0.74980124999999997</v>
      </c>
      <c r="G51" s="5">
        <v>0.68315875000000004</v>
      </c>
      <c r="H51" s="5">
        <v>0.67534499999999997</v>
      </c>
      <c r="I51" s="5">
        <v>0.787775</v>
      </c>
      <c r="J51" s="5">
        <v>0.60083874999999998</v>
      </c>
      <c r="K51" s="5">
        <v>0.74903750000000002</v>
      </c>
      <c r="L51" s="5">
        <v>0.74852437500000002</v>
      </c>
      <c r="M51" s="5">
        <v>0.74577375000000001</v>
      </c>
      <c r="N51" s="5">
        <v>0.74736749999999996</v>
      </c>
      <c r="O51" s="5">
        <v>0.74632937499999996</v>
      </c>
      <c r="P51" s="58">
        <v>0.737759375</v>
      </c>
      <c r="Q51" s="58">
        <v>0.67516374999999995</v>
      </c>
      <c r="R51" s="58">
        <v>0.74889375000000002</v>
      </c>
      <c r="S51" s="58">
        <v>0.74889375000000002</v>
      </c>
      <c r="T51" s="58">
        <v>0.74608874999999997</v>
      </c>
      <c r="U51" s="58">
        <v>0.74570625000000001</v>
      </c>
      <c r="V51" s="74">
        <v>0.74887375</v>
      </c>
      <c r="W51" s="15">
        <f t="shared" si="7"/>
        <v>187.20000000000002</v>
      </c>
      <c r="X51" s="1">
        <f t="shared" si="8"/>
        <v>240</v>
      </c>
      <c r="Y51" s="93">
        <v>0.75881125000000005</v>
      </c>
      <c r="Z51" s="5">
        <v>0.74378750000000005</v>
      </c>
      <c r="AA51" s="5">
        <v>0.75881125000000005</v>
      </c>
      <c r="AB51" s="5">
        <v>0.75910624999999898</v>
      </c>
      <c r="AC51" s="5">
        <v>0.70248374999999996</v>
      </c>
      <c r="AD51" s="5">
        <v>0.6256275</v>
      </c>
      <c r="AE51" s="5">
        <v>0.72674749999999999</v>
      </c>
      <c r="AF51" s="5">
        <v>0.72674749999999999</v>
      </c>
      <c r="AG51" s="5">
        <v>0.75212000000000001</v>
      </c>
      <c r="AH51" s="5">
        <v>0.76082874999999905</v>
      </c>
      <c r="AI51" s="5">
        <v>0.76243125</v>
      </c>
      <c r="AJ51" s="5">
        <v>0.76182375000000002</v>
      </c>
      <c r="AK51" s="5">
        <v>0.75674874999999997</v>
      </c>
      <c r="AL51" s="5">
        <v>0.76141499999999995</v>
      </c>
      <c r="AM51" s="5">
        <v>0.75435624999999995</v>
      </c>
      <c r="AN51" s="5">
        <v>0.62599125</v>
      </c>
      <c r="AO51" s="5">
        <v>0.75881125000000005</v>
      </c>
      <c r="AP51" s="5">
        <v>0.75881125000000005</v>
      </c>
      <c r="AQ51" s="5">
        <v>0.75400999999999996</v>
      </c>
      <c r="AR51" s="5">
        <v>0.75431749999999997</v>
      </c>
      <c r="AS51" s="74">
        <v>0.75837624999999997</v>
      </c>
      <c r="AT51" s="15">
        <f t="shared" si="9"/>
        <v>187.20000000000002</v>
      </c>
      <c r="AU51" s="1">
        <v>240</v>
      </c>
    </row>
    <row r="52" spans="1:47" s="2" customFormat="1">
      <c r="A52" s="15">
        <f t="shared" si="191"/>
        <v>191.1</v>
      </c>
      <c r="B52" s="21">
        <f t="shared" si="6"/>
        <v>245</v>
      </c>
      <c r="C52" s="93">
        <v>0.76668562500000004</v>
      </c>
      <c r="D52" s="5">
        <v>0.76213937499999995</v>
      </c>
      <c r="E52" s="5">
        <v>0.76668562500000004</v>
      </c>
      <c r="F52" s="5">
        <v>0.76710187500000004</v>
      </c>
      <c r="G52" s="5">
        <v>0.70367499999999905</v>
      </c>
      <c r="H52" s="5">
        <v>0.69708749999999997</v>
      </c>
      <c r="I52" s="5">
        <v>0.81582124999999905</v>
      </c>
      <c r="J52" s="5">
        <v>0.62126499999999996</v>
      </c>
      <c r="K52" s="5">
        <v>0.76678687499999998</v>
      </c>
      <c r="L52" s="5">
        <v>0.76640249999999899</v>
      </c>
      <c r="M52" s="5">
        <v>0.76441375</v>
      </c>
      <c r="N52" s="5">
        <v>0.76531187499999997</v>
      </c>
      <c r="O52" s="5">
        <v>0.76486749999999903</v>
      </c>
      <c r="P52" s="58">
        <v>0.7578975</v>
      </c>
      <c r="Q52" s="58">
        <v>0.69730499999999995</v>
      </c>
      <c r="R52" s="58">
        <v>0.76668562500000004</v>
      </c>
      <c r="S52" s="58">
        <v>0.76668562500000004</v>
      </c>
      <c r="T52" s="58">
        <v>0.76414062500000002</v>
      </c>
      <c r="U52" s="58">
        <v>0.76367312499999995</v>
      </c>
      <c r="V52" s="74">
        <v>0.76661562500000002</v>
      </c>
      <c r="W52" s="15">
        <f t="shared" si="7"/>
        <v>191.1</v>
      </c>
      <c r="X52" s="1">
        <f t="shared" si="8"/>
        <v>245</v>
      </c>
      <c r="Y52" s="93">
        <v>0.77162249999999899</v>
      </c>
      <c r="Z52" s="5">
        <v>0.75462374999999904</v>
      </c>
      <c r="AA52" s="5">
        <v>0.77162249999999899</v>
      </c>
      <c r="AB52" s="5">
        <v>0.77185749999999997</v>
      </c>
      <c r="AC52" s="5">
        <v>0.71877374999999999</v>
      </c>
      <c r="AD52" s="5">
        <v>0.64677249999999997</v>
      </c>
      <c r="AE52" s="5">
        <v>0.74152999999999902</v>
      </c>
      <c r="AF52" s="5">
        <v>0.74152999999999902</v>
      </c>
      <c r="AG52" s="5">
        <v>0.76801750000000002</v>
      </c>
      <c r="AH52" s="5">
        <v>0.77389874999999997</v>
      </c>
      <c r="AI52" s="5">
        <v>0.77560562499999997</v>
      </c>
      <c r="AJ52" s="5">
        <v>0.77607749999999998</v>
      </c>
      <c r="AK52" s="5">
        <v>0.76983999999999997</v>
      </c>
      <c r="AL52" s="5">
        <v>0.77512875000000003</v>
      </c>
      <c r="AM52" s="5">
        <v>0.76971000000000001</v>
      </c>
      <c r="AN52" s="5">
        <v>0.64762750000000002</v>
      </c>
      <c r="AO52" s="5">
        <v>0.77162249999999899</v>
      </c>
      <c r="AP52" s="5">
        <v>0.77162249999999899</v>
      </c>
      <c r="AQ52" s="5">
        <v>0.76718500000000001</v>
      </c>
      <c r="AR52" s="5">
        <v>0.76743499999999998</v>
      </c>
      <c r="AS52" s="74">
        <v>0.77136874999999905</v>
      </c>
      <c r="AT52" s="15">
        <f t="shared" si="9"/>
        <v>191.1</v>
      </c>
      <c r="AU52" s="1">
        <v>245</v>
      </c>
    </row>
    <row r="53" spans="1:47" s="2" customFormat="1" ht="11" thickBot="1">
      <c r="A53" s="15">
        <f t="shared" si="191"/>
        <v>195</v>
      </c>
      <c r="B53" s="21">
        <f t="shared" si="6"/>
        <v>250</v>
      </c>
      <c r="C53" s="98">
        <v>0.77938750000000001</v>
      </c>
      <c r="D53" s="6">
        <v>0.77514875000000005</v>
      </c>
      <c r="E53" s="6">
        <v>0.77938750000000001</v>
      </c>
      <c r="F53" s="6">
        <v>0.77980000000000005</v>
      </c>
      <c r="G53" s="6">
        <v>0.71955250000000004</v>
      </c>
      <c r="H53" s="6">
        <v>0.71423375</v>
      </c>
      <c r="I53" s="6">
        <v>0.83638374999999998</v>
      </c>
      <c r="J53" s="6">
        <v>0.63861749999999995</v>
      </c>
      <c r="K53" s="6">
        <v>0.78072125000000003</v>
      </c>
      <c r="L53" s="6">
        <v>0.77930812500000002</v>
      </c>
      <c r="M53" s="6">
        <v>0.77788874999999902</v>
      </c>
      <c r="N53" s="6">
        <v>0.77835874999999999</v>
      </c>
      <c r="O53" s="6">
        <v>0.77825812500000002</v>
      </c>
      <c r="P53" s="64">
        <v>0.772683749999999</v>
      </c>
      <c r="Q53" s="64">
        <v>0.71450499999999995</v>
      </c>
      <c r="R53" s="64">
        <v>0.77938750000000001</v>
      </c>
      <c r="S53" s="64">
        <v>0.77938750000000001</v>
      </c>
      <c r="T53" s="64">
        <v>0.77729499999999996</v>
      </c>
      <c r="U53" s="64">
        <v>0.77696749999999903</v>
      </c>
      <c r="V53" s="79">
        <v>0.77932000000000001</v>
      </c>
      <c r="W53" s="15">
        <f t="shared" si="7"/>
        <v>195</v>
      </c>
      <c r="X53" s="1">
        <f t="shared" si="8"/>
        <v>250</v>
      </c>
      <c r="Y53" s="98">
        <v>0.78695124999999999</v>
      </c>
      <c r="Z53" s="6">
        <v>0.76747874999999999</v>
      </c>
      <c r="AA53" s="6">
        <v>0.78695124999999999</v>
      </c>
      <c r="AB53" s="6">
        <v>0.78707875000000005</v>
      </c>
      <c r="AC53" s="6">
        <v>0.73183374999999995</v>
      </c>
      <c r="AD53" s="6">
        <v>0.66421749999999902</v>
      </c>
      <c r="AE53" s="6">
        <v>0.75632250000000001</v>
      </c>
      <c r="AF53" s="6">
        <v>0.75632250000000001</v>
      </c>
      <c r="AG53" s="6">
        <v>0.77932999999999997</v>
      </c>
      <c r="AH53" s="6">
        <v>0.78954875000000002</v>
      </c>
      <c r="AI53" s="6">
        <v>0.79146374999999902</v>
      </c>
      <c r="AJ53" s="6">
        <v>0.79261124999999999</v>
      </c>
      <c r="AK53" s="6">
        <v>0.78519749999999999</v>
      </c>
      <c r="AL53" s="6">
        <v>0.79120250000000003</v>
      </c>
      <c r="AM53" s="6">
        <v>0.78757500000000003</v>
      </c>
      <c r="AN53" s="6">
        <v>0.66530749999999905</v>
      </c>
      <c r="AO53" s="6">
        <v>0.78695124999999999</v>
      </c>
      <c r="AP53" s="6">
        <v>0.78695124999999999</v>
      </c>
      <c r="AQ53" s="6">
        <v>0.78240374999999995</v>
      </c>
      <c r="AR53" s="6">
        <v>0.78293999999999997</v>
      </c>
      <c r="AS53" s="79">
        <v>0.78670125000000002</v>
      </c>
      <c r="AT53" s="15">
        <f t="shared" si="9"/>
        <v>195</v>
      </c>
      <c r="AU53" s="1">
        <v>250</v>
      </c>
    </row>
    <row r="56" spans="1:47" s="2" customFormat="1">
      <c r="A56" s="15"/>
      <c r="B56" s="22" t="s">
        <v>31</v>
      </c>
      <c r="C56" s="56"/>
      <c r="D56" s="56"/>
      <c r="E56" s="56"/>
      <c r="W56" s="15"/>
      <c r="Y56" s="56"/>
      <c r="AA56" s="56"/>
      <c r="AT56" s="15"/>
    </row>
    <row r="57" spans="1:47" s="2" customFormat="1">
      <c r="A57" s="15"/>
      <c r="B57" s="22" t="s">
        <v>33</v>
      </c>
      <c r="C57" s="56"/>
      <c r="D57" s="56"/>
      <c r="E57" s="56"/>
      <c r="W57" s="15"/>
      <c r="Y57" s="56"/>
      <c r="AA57" s="56"/>
      <c r="AT57" s="15"/>
    </row>
    <row r="58" spans="1:47" s="2" customFormat="1">
      <c r="A58" s="15"/>
      <c r="B58" s="22" t="s">
        <v>32</v>
      </c>
      <c r="C58" s="56"/>
      <c r="D58" s="56"/>
      <c r="E58" s="56"/>
      <c r="W58" s="15"/>
      <c r="Y58" s="56"/>
      <c r="AA58" s="56"/>
      <c r="AT58" s="15"/>
    </row>
    <row r="60" spans="1:47" s="2" customFormat="1">
      <c r="A60" s="41" t="s">
        <v>38</v>
      </c>
      <c r="B60" s="20"/>
      <c r="C60" s="56">
        <v>0.78</v>
      </c>
      <c r="D60" s="56"/>
      <c r="E60" s="56"/>
      <c r="W60" s="15"/>
      <c r="Y60" s="56"/>
      <c r="AA60" s="56"/>
      <c r="AT60" s="15"/>
    </row>
  </sheetData>
  <mergeCells count="81">
    <mergeCell ref="BH5:BH7"/>
    <mergeCell ref="BI5:BI7"/>
    <mergeCell ref="BO5:BO7"/>
    <mergeCell ref="BJ5:BJ7"/>
    <mergeCell ref="CC5:CC7"/>
    <mergeCell ref="BS5:BS7"/>
    <mergeCell ref="BV5:BV7"/>
    <mergeCell ref="BW5:BW7"/>
    <mergeCell ref="BX5:BX7"/>
    <mergeCell ref="CD5:CD7"/>
    <mergeCell ref="CE5:CE7"/>
    <mergeCell ref="BY5:BY7"/>
    <mergeCell ref="BZ5:BZ7"/>
    <mergeCell ref="CA5:CA7"/>
    <mergeCell ref="CB5:CB7"/>
    <mergeCell ref="AO5:AO7"/>
    <mergeCell ref="AC5:AC7"/>
    <mergeCell ref="AA5:AA7"/>
    <mergeCell ref="AB5:AB7"/>
    <mergeCell ref="AJ5:AJ7"/>
    <mergeCell ref="AK5:AK7"/>
    <mergeCell ref="AD5:AD7"/>
    <mergeCell ref="AE5:AE7"/>
    <mergeCell ref="AF5:AF7"/>
    <mergeCell ref="AG5:AG7"/>
    <mergeCell ref="AH5:AH7"/>
    <mergeCell ref="AI5:AI7"/>
    <mergeCell ref="C5:C7"/>
    <mergeCell ref="D5:D7"/>
    <mergeCell ref="E5:E7"/>
    <mergeCell ref="F5:F7"/>
    <mergeCell ref="K5:K7"/>
    <mergeCell ref="G5:G7"/>
    <mergeCell ref="H5:H7"/>
    <mergeCell ref="I5:I7"/>
    <mergeCell ref="J5:J7"/>
    <mergeCell ref="L5:L7"/>
    <mergeCell ref="M5:M7"/>
    <mergeCell ref="N5:N7"/>
    <mergeCell ref="R5:R7"/>
    <mergeCell ref="Z5:Z7"/>
    <mergeCell ref="O5:O7"/>
    <mergeCell ref="T5:T7"/>
    <mergeCell ref="U5:U7"/>
    <mergeCell ref="V5:V7"/>
    <mergeCell ref="P5:P7"/>
    <mergeCell ref="Q5:Q7"/>
    <mergeCell ref="Y5:Y7"/>
    <mergeCell ref="S5:S7"/>
    <mergeCell ref="AP5:AP7"/>
    <mergeCell ref="BK5:BK7"/>
    <mergeCell ref="CF5:CF7"/>
    <mergeCell ref="AL5:AL7"/>
    <mergeCell ref="AM5:AM7"/>
    <mergeCell ref="AN5:AN7"/>
    <mergeCell ref="AV5:AV7"/>
    <mergeCell ref="AW5:AW7"/>
    <mergeCell ref="AX5:AX7"/>
    <mergeCell ref="AY5:AY7"/>
    <mergeCell ref="AZ5:AZ7"/>
    <mergeCell ref="BA5:BA7"/>
    <mergeCell ref="BR5:BR7"/>
    <mergeCell ref="BB5:BB7"/>
    <mergeCell ref="BC5:BC7"/>
    <mergeCell ref="BD5:BD7"/>
    <mergeCell ref="CG5:CG7"/>
    <mergeCell ref="CH5:CH7"/>
    <mergeCell ref="CI5:CI7"/>
    <mergeCell ref="AQ5:AQ7"/>
    <mergeCell ref="AR5:AR7"/>
    <mergeCell ref="AS5:AS7"/>
    <mergeCell ref="BL5:BL7"/>
    <mergeCell ref="BM5:BM7"/>
    <mergeCell ref="BT5:BT7"/>
    <mergeCell ref="BU5:BU7"/>
    <mergeCell ref="BP5:BP7"/>
    <mergeCell ref="BQ5:BQ7"/>
    <mergeCell ref="BE5:BE7"/>
    <mergeCell ref="BF5:BF7"/>
    <mergeCell ref="BG5:BG7"/>
    <mergeCell ref="BN5:BN7"/>
  </mergeCells>
  <phoneticPr fontId="2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5"/>
  <sheetViews>
    <sheetView topLeftCell="A7" workbookViewId="0">
      <selection activeCell="F3" sqref="F3:F43"/>
    </sheetView>
  </sheetViews>
  <sheetFormatPr baseColWidth="10" defaultColWidth="8.83203125" defaultRowHeight="12" x14ac:dyDescent="0"/>
  <cols>
    <col min="1" max="1" width="18.5" customWidth="1" collapsed="1"/>
    <col min="2" max="2" width="8.1640625" bestFit="1" customWidth="1" collapsed="1"/>
    <col min="3" max="6" width="6.5" style="86" bestFit="1" customWidth="1" collapsed="1"/>
    <col min="7" max="7" width="3" style="86" bestFit="1" customWidth="1" collapsed="1"/>
    <col min="8" max="8" width="6.5" style="87" bestFit="1" customWidth="1" collapsed="1"/>
    <col min="9" max="9" width="6.5" style="86" bestFit="1" customWidth="1" collapsed="1"/>
    <col min="10" max="12" width="3" style="86" bestFit="1" customWidth="1" collapsed="1"/>
    <col min="13" max="14" width="3" style="87" bestFit="1" customWidth="1" collapsed="1"/>
    <col min="15" max="16" width="6.5" style="86" bestFit="1" customWidth="1" collapsed="1"/>
    <col min="17" max="18" width="3" style="86" bestFit="1" customWidth="1" collapsed="1"/>
    <col min="19" max="19" width="9.5" style="91" customWidth="1" collapsed="1"/>
    <col min="20" max="20" width="3" style="86" bestFit="1" customWidth="1" collapsed="1"/>
    <col min="21" max="22" width="6.5" style="87" bestFit="1" customWidth="1" collapsed="1"/>
    <col min="23" max="25" width="6.5" style="86" bestFit="1" customWidth="1" collapsed="1"/>
    <col min="28" max="28" width="6.5" style="86" bestFit="1" customWidth="1" collapsed="1"/>
    <col min="29" max="30" width="6.5" style="87" bestFit="1" customWidth="1" collapsed="1"/>
    <col min="31" max="31" width="3" style="86" bestFit="1" customWidth="1" collapsed="1"/>
    <col min="32" max="32" width="6.5" style="86" bestFit="1" customWidth="1" collapsed="1"/>
    <col min="33" max="33" width="3" style="86" bestFit="1" customWidth="1" collapsed="1"/>
    <col min="34" max="35" width="6.5" style="86" bestFit="1" customWidth="1" collapsed="1"/>
    <col min="36" max="36" width="6.5" style="87" bestFit="1" customWidth="1" collapsed="1"/>
    <col min="37" max="38" width="3" style="86" bestFit="1" customWidth="1" collapsed="1"/>
  </cols>
  <sheetData>
    <row r="1" spans="1:51">
      <c r="B1" s="295" t="s">
        <v>29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89"/>
      <c r="T1" s="296" t="s">
        <v>59</v>
      </c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</row>
    <row r="2" spans="1:51" ht="74">
      <c r="B2" s="82" t="s">
        <v>39</v>
      </c>
      <c r="C2" s="84" t="s">
        <v>40</v>
      </c>
      <c r="D2" s="84" t="s">
        <v>41</v>
      </c>
      <c r="E2" s="84" t="s">
        <v>42</v>
      </c>
      <c r="F2" s="84" t="s">
        <v>43</v>
      </c>
      <c r="G2" s="84" t="s">
        <v>44</v>
      </c>
      <c r="H2" s="85" t="s">
        <v>47</v>
      </c>
      <c r="I2" s="84" t="s">
        <v>45</v>
      </c>
      <c r="J2" s="84" t="s">
        <v>48</v>
      </c>
      <c r="K2" s="84" t="s">
        <v>49</v>
      </c>
      <c r="L2" s="84" t="s">
        <v>50</v>
      </c>
      <c r="M2" s="84" t="s">
        <v>51</v>
      </c>
      <c r="N2" s="85" t="s">
        <v>52</v>
      </c>
      <c r="O2" s="84" t="s">
        <v>53</v>
      </c>
      <c r="P2" s="84" t="s">
        <v>46</v>
      </c>
      <c r="Q2" s="84" t="s">
        <v>57</v>
      </c>
      <c r="R2" s="84" t="s">
        <v>58</v>
      </c>
      <c r="S2" s="90"/>
      <c r="T2" s="84" t="s">
        <v>39</v>
      </c>
      <c r="U2" s="84" t="s">
        <v>40</v>
      </c>
      <c r="V2" s="85" t="s">
        <v>41</v>
      </c>
      <c r="W2" s="84" t="s">
        <v>42</v>
      </c>
      <c r="X2" s="84" t="s">
        <v>43</v>
      </c>
      <c r="Y2" s="84" t="s">
        <v>44</v>
      </c>
      <c r="Z2" s="53" t="s">
        <v>54</v>
      </c>
      <c r="AA2" s="53" t="s">
        <v>55</v>
      </c>
      <c r="AB2" s="84" t="s">
        <v>47</v>
      </c>
      <c r="AC2" s="84" t="s">
        <v>48</v>
      </c>
      <c r="AD2" s="84" t="s">
        <v>49</v>
      </c>
      <c r="AE2" s="84" t="s">
        <v>50</v>
      </c>
      <c r="AF2" s="84" t="s">
        <v>51</v>
      </c>
      <c r="AG2" s="84" t="s">
        <v>52</v>
      </c>
      <c r="AH2" s="84" t="s">
        <v>53</v>
      </c>
      <c r="AI2" s="84" t="s">
        <v>46</v>
      </c>
      <c r="AJ2" s="84" t="s">
        <v>57</v>
      </c>
      <c r="AK2" s="84" t="s">
        <v>58</v>
      </c>
      <c r="AL2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1">
      <c r="A3">
        <v>50</v>
      </c>
      <c r="B3">
        <v>0</v>
      </c>
      <c r="C3" s="86">
        <v>0</v>
      </c>
      <c r="D3" s="86">
        <v>0</v>
      </c>
      <c r="E3" s="86">
        <v>0</v>
      </c>
      <c r="F3" s="86">
        <v>0</v>
      </c>
      <c r="G3" s="86">
        <v>0</v>
      </c>
      <c r="H3" s="87">
        <v>0</v>
      </c>
      <c r="I3" s="86">
        <v>0</v>
      </c>
      <c r="J3" s="86">
        <v>0</v>
      </c>
      <c r="K3" s="86">
        <v>0</v>
      </c>
      <c r="L3" s="86">
        <v>0</v>
      </c>
      <c r="M3" s="87">
        <v>0</v>
      </c>
      <c r="N3" s="87">
        <v>0</v>
      </c>
      <c r="O3" s="86">
        <v>0</v>
      </c>
      <c r="P3" s="86">
        <v>0</v>
      </c>
      <c r="Q3" s="86">
        <v>0</v>
      </c>
      <c r="R3" s="86">
        <v>0</v>
      </c>
      <c r="T3" s="86">
        <v>0</v>
      </c>
      <c r="U3" s="86">
        <v>0</v>
      </c>
      <c r="V3" s="87">
        <v>0</v>
      </c>
      <c r="W3" s="86">
        <v>0</v>
      </c>
      <c r="X3" s="86">
        <v>0</v>
      </c>
      <c r="Y3" s="86">
        <v>0</v>
      </c>
      <c r="Z3">
        <v>0</v>
      </c>
      <c r="AA3">
        <v>0</v>
      </c>
      <c r="AB3" s="86">
        <v>0</v>
      </c>
      <c r="AC3" s="87">
        <v>0</v>
      </c>
      <c r="AD3" s="86">
        <v>0</v>
      </c>
      <c r="AE3" s="86">
        <v>0</v>
      </c>
      <c r="AF3" s="86">
        <v>0</v>
      </c>
      <c r="AG3" s="86">
        <v>0</v>
      </c>
      <c r="AH3" s="86">
        <v>0</v>
      </c>
      <c r="AI3" s="86">
        <v>0</v>
      </c>
      <c r="AJ3" s="86">
        <v>0</v>
      </c>
      <c r="AK3" s="86">
        <v>0</v>
      </c>
      <c r="AL3"/>
    </row>
    <row r="4" spans="1:51">
      <c r="A4">
        <v>55</v>
      </c>
      <c r="B4">
        <v>1.08799999999999E-2</v>
      </c>
      <c r="C4" s="86">
        <v>1.08799999999999E-2</v>
      </c>
      <c r="D4" s="86">
        <v>1.08799999999999E-2</v>
      </c>
      <c r="E4" s="86">
        <v>1.08799999999999E-2</v>
      </c>
      <c r="F4" s="86">
        <v>1.08799999999999E-2</v>
      </c>
      <c r="G4" s="86">
        <v>1.08799999999999E-2</v>
      </c>
      <c r="H4" s="87">
        <v>1.08425E-2</v>
      </c>
      <c r="I4" s="86">
        <v>1.08799999999999E-2</v>
      </c>
      <c r="J4" s="86">
        <v>1.08799999999999E-2</v>
      </c>
      <c r="K4" s="86">
        <v>1.08799999999999E-2</v>
      </c>
      <c r="L4" s="86">
        <v>1.08799999999999E-2</v>
      </c>
      <c r="M4" s="87">
        <v>1.08799999999999E-2</v>
      </c>
      <c r="N4" s="87">
        <v>1.08799999999999E-2</v>
      </c>
      <c r="O4" s="86">
        <v>1.08799999999999E-2</v>
      </c>
      <c r="P4" s="86">
        <v>1.08799999999999E-2</v>
      </c>
      <c r="Q4" s="86">
        <v>1.08799999999999E-2</v>
      </c>
      <c r="R4" s="86">
        <v>1.08799999999999E-2</v>
      </c>
      <c r="T4" s="86">
        <v>1.1039999999999999E-2</v>
      </c>
      <c r="U4" s="86">
        <v>1.1039999999999999E-2</v>
      </c>
      <c r="V4" s="87">
        <v>1.1039999999999999E-2</v>
      </c>
      <c r="W4" s="86">
        <v>1.1039999999999999E-2</v>
      </c>
      <c r="X4" s="86">
        <v>1.1039999999999999E-2</v>
      </c>
      <c r="Y4" s="86">
        <v>1.1039999999999999E-2</v>
      </c>
      <c r="Z4">
        <v>1.1039999999999999E-2</v>
      </c>
      <c r="AA4">
        <v>1.1039999999999999E-2</v>
      </c>
      <c r="AB4" s="86">
        <v>1.1010000000000001E-2</v>
      </c>
      <c r="AC4" s="87">
        <v>1.1039999999999999E-2</v>
      </c>
      <c r="AD4" s="86">
        <v>1.1039999999999999E-2</v>
      </c>
      <c r="AE4" s="86">
        <v>1.1039999999999999E-2</v>
      </c>
      <c r="AF4" s="86">
        <v>1.1039999999999999E-2</v>
      </c>
      <c r="AG4" s="86">
        <v>1.1039999999999999E-2</v>
      </c>
      <c r="AH4" s="86">
        <v>1.1039999999999999E-2</v>
      </c>
      <c r="AI4" s="86">
        <v>1.1039999999999999E-2</v>
      </c>
      <c r="AJ4" s="86">
        <v>1.1039999999999999E-2</v>
      </c>
      <c r="AK4" s="86">
        <v>1.1039999999999999E-2</v>
      </c>
      <c r="AL4"/>
    </row>
    <row r="5" spans="1:51" s="81" customFormat="1">
      <c r="A5">
        <v>60</v>
      </c>
      <c r="B5">
        <v>2.1806249999999999E-2</v>
      </c>
      <c r="C5" s="86">
        <v>2.1804999999999901E-2</v>
      </c>
      <c r="D5" s="86">
        <v>2.1806249999999999E-2</v>
      </c>
      <c r="E5" s="86">
        <v>2.1804999999999901E-2</v>
      </c>
      <c r="F5" s="86">
        <v>2.1806249999999999E-2</v>
      </c>
      <c r="G5" s="86">
        <v>2.18075E-2</v>
      </c>
      <c r="H5" s="87">
        <v>2.1681249999999999E-2</v>
      </c>
      <c r="I5" s="86">
        <v>2.1804999999999901E-2</v>
      </c>
      <c r="J5" s="86">
        <v>2.1806249999999999E-2</v>
      </c>
      <c r="K5" s="86">
        <v>2.1806249999999999E-2</v>
      </c>
      <c r="L5" s="86">
        <v>2.1804999999999901E-2</v>
      </c>
      <c r="M5" s="87">
        <v>2.1806249999999999E-2</v>
      </c>
      <c r="N5" s="87">
        <v>2.1804999999999901E-2</v>
      </c>
      <c r="O5" s="86">
        <v>2.1806249999999999E-2</v>
      </c>
      <c r="P5" s="86">
        <v>2.1804999999999901E-2</v>
      </c>
      <c r="Q5" s="86">
        <v>2.1806249999999999E-2</v>
      </c>
      <c r="R5" s="86">
        <v>2.1806249999999999E-2</v>
      </c>
      <c r="S5" s="91"/>
      <c r="T5" s="86">
        <v>2.2412499999999998E-2</v>
      </c>
      <c r="U5" s="86">
        <v>2.2412499999999998E-2</v>
      </c>
      <c r="V5" s="87">
        <v>2.2412499999999998E-2</v>
      </c>
      <c r="W5" s="86">
        <v>2.2412499999999998E-2</v>
      </c>
      <c r="X5" s="86">
        <v>2.2412499999999998E-2</v>
      </c>
      <c r="Y5" s="86">
        <v>2.241375E-2</v>
      </c>
      <c r="Z5" s="81">
        <v>2.2415000000000001E-2</v>
      </c>
      <c r="AA5" s="81">
        <v>2.2412499999999998E-2</v>
      </c>
      <c r="AB5" s="86">
        <v>2.2293750000000001E-2</v>
      </c>
      <c r="AC5" s="87">
        <v>2.2412499999999998E-2</v>
      </c>
      <c r="AD5" s="86">
        <v>2.2412499999999998E-2</v>
      </c>
      <c r="AE5" s="86">
        <v>2.2412499999999998E-2</v>
      </c>
      <c r="AF5" s="86">
        <v>2.2412499999999998E-2</v>
      </c>
      <c r="AG5" s="86">
        <v>2.2412499999999998E-2</v>
      </c>
      <c r="AH5" s="86">
        <v>2.241375E-2</v>
      </c>
      <c r="AI5" s="86">
        <v>2.2412499999999998E-2</v>
      </c>
      <c r="AJ5" s="86">
        <v>2.2412499999999998E-2</v>
      </c>
      <c r="AK5" s="86">
        <v>2.2412499999999998E-2</v>
      </c>
      <c r="AL5"/>
    </row>
    <row r="6" spans="1:51" s="81" customFormat="1">
      <c r="A6">
        <v>65</v>
      </c>
      <c r="B6">
        <v>3.0871249999999999E-2</v>
      </c>
      <c r="C6" s="86">
        <v>3.0881249999999999E-2</v>
      </c>
      <c r="D6" s="86">
        <v>3.0871249999999999E-2</v>
      </c>
      <c r="E6" s="86">
        <v>3.086125E-2</v>
      </c>
      <c r="F6" s="86">
        <v>3.0875E-2</v>
      </c>
      <c r="G6" s="86">
        <v>3.0877499999999999E-2</v>
      </c>
      <c r="H6" s="87">
        <v>3.0745000000000001E-2</v>
      </c>
      <c r="I6" s="86">
        <v>3.0877499999999902E-2</v>
      </c>
      <c r="J6" s="86">
        <v>3.0876250000000001E-2</v>
      </c>
      <c r="K6" s="86">
        <v>3.0881249999999999E-2</v>
      </c>
      <c r="L6" s="86">
        <v>3.0876250000000001E-2</v>
      </c>
      <c r="M6" s="87">
        <v>3.0871249999999999E-2</v>
      </c>
      <c r="N6" s="87">
        <v>3.0881249999999999E-2</v>
      </c>
      <c r="O6" s="86">
        <v>3.0871249999999999E-2</v>
      </c>
      <c r="P6" s="86">
        <v>3.086125E-2</v>
      </c>
      <c r="Q6" s="86">
        <v>3.0871249999999999E-2</v>
      </c>
      <c r="R6" s="86">
        <v>3.0871249999999999E-2</v>
      </c>
      <c r="S6" s="91"/>
      <c r="T6" s="86">
        <v>3.1672499999999999E-2</v>
      </c>
      <c r="U6" s="86">
        <v>3.1675000000000002E-2</v>
      </c>
      <c r="V6" s="87">
        <v>3.1672499999999999E-2</v>
      </c>
      <c r="W6" s="86">
        <v>3.1663749999999997E-2</v>
      </c>
      <c r="X6" s="86">
        <v>3.1678749999999999E-2</v>
      </c>
      <c r="Y6" s="86">
        <v>3.1684999999999998E-2</v>
      </c>
      <c r="Z6" s="81">
        <v>3.168E-2</v>
      </c>
      <c r="AA6" s="81">
        <v>3.1684999999999998E-2</v>
      </c>
      <c r="AB6" s="86">
        <v>3.1515000000000001E-2</v>
      </c>
      <c r="AC6" s="87">
        <v>3.1692499999999998E-2</v>
      </c>
      <c r="AD6" s="86">
        <v>3.1669999999999997E-2</v>
      </c>
      <c r="AE6" s="86">
        <v>3.1678749999999999E-2</v>
      </c>
      <c r="AF6" s="86">
        <v>3.1672499999999999E-2</v>
      </c>
      <c r="AG6" s="86">
        <v>3.1675000000000002E-2</v>
      </c>
      <c r="AH6" s="86">
        <v>3.16875E-2</v>
      </c>
      <c r="AI6" s="86">
        <v>3.1663749999999997E-2</v>
      </c>
      <c r="AJ6" s="86">
        <v>3.1672499999999999E-2</v>
      </c>
      <c r="AK6" s="86">
        <v>3.1672499999999999E-2</v>
      </c>
      <c r="AL6"/>
    </row>
    <row r="7" spans="1:51" s="81" customFormat="1">
      <c r="A7">
        <v>70</v>
      </c>
      <c r="B7">
        <v>3.7989999999999899E-2</v>
      </c>
      <c r="C7" s="86">
        <v>3.8008750000000001E-2</v>
      </c>
      <c r="D7" s="86">
        <v>3.7988750000000002E-2</v>
      </c>
      <c r="E7" s="86">
        <v>3.7883750000000001E-2</v>
      </c>
      <c r="F7" s="86">
        <v>3.8026249999999998E-2</v>
      </c>
      <c r="G7" s="86">
        <v>3.7999999999999999E-2</v>
      </c>
      <c r="H7" s="87">
        <v>3.7796249999999899E-2</v>
      </c>
      <c r="I7" s="86">
        <v>3.8019999999999998E-2</v>
      </c>
      <c r="J7" s="86">
        <v>3.8026249999999998E-2</v>
      </c>
      <c r="K7" s="86">
        <v>3.8018749999999997E-2</v>
      </c>
      <c r="L7" s="86">
        <v>3.8015E-2</v>
      </c>
      <c r="M7" s="87">
        <v>3.7989999999999899E-2</v>
      </c>
      <c r="N7" s="87">
        <v>3.8008750000000001E-2</v>
      </c>
      <c r="O7" s="86">
        <v>3.7989999999999899E-2</v>
      </c>
      <c r="P7" s="86">
        <v>3.7881249999999998E-2</v>
      </c>
      <c r="Q7" s="86">
        <v>3.7988750000000002E-2</v>
      </c>
      <c r="R7" s="86">
        <v>3.7989999999999899E-2</v>
      </c>
      <c r="S7" s="91"/>
      <c r="T7" s="86">
        <v>3.8972499999999903E-2</v>
      </c>
      <c r="U7" s="86">
        <v>3.8977499999999998E-2</v>
      </c>
      <c r="V7" s="87">
        <v>3.8972499999999903E-2</v>
      </c>
      <c r="W7" s="86">
        <v>3.8856249999999898E-2</v>
      </c>
      <c r="X7" s="86">
        <v>3.8977499999999998E-2</v>
      </c>
      <c r="Y7" s="86">
        <v>3.8983749999999998E-2</v>
      </c>
      <c r="Z7" s="81">
        <v>3.8995000000000002E-2</v>
      </c>
      <c r="AA7" s="81">
        <v>3.8989999999999997E-2</v>
      </c>
      <c r="AB7" s="86">
        <v>3.8762499999999998E-2</v>
      </c>
      <c r="AC7" s="87">
        <v>3.8982499999999899E-2</v>
      </c>
      <c r="AD7" s="86">
        <v>3.9029374999999998E-2</v>
      </c>
      <c r="AE7" s="86">
        <v>3.9001249999999897E-2</v>
      </c>
      <c r="AF7" s="86">
        <v>3.8972499999999903E-2</v>
      </c>
      <c r="AG7" s="86">
        <v>3.8976249999999997E-2</v>
      </c>
      <c r="AH7" s="86">
        <v>3.9012499999999999E-2</v>
      </c>
      <c r="AI7" s="86">
        <v>3.8851249999999997E-2</v>
      </c>
      <c r="AJ7" s="86">
        <v>3.8972499999999903E-2</v>
      </c>
      <c r="AK7" s="86">
        <v>3.8972499999999903E-2</v>
      </c>
      <c r="AL7"/>
    </row>
    <row r="8" spans="1:51" s="81" customFormat="1">
      <c r="A8">
        <v>75</v>
      </c>
      <c r="B8">
        <v>4.3719374999999998E-2</v>
      </c>
      <c r="C8" s="86">
        <v>4.3716249999999998E-2</v>
      </c>
      <c r="D8" s="86">
        <v>4.3716875000000002E-2</v>
      </c>
      <c r="E8" s="86">
        <v>4.3037499999999999E-2</v>
      </c>
      <c r="F8" s="86">
        <v>4.3844999999999898E-2</v>
      </c>
      <c r="G8" s="86">
        <v>4.3743124999999897E-2</v>
      </c>
      <c r="H8" s="87">
        <v>4.3385624999999997E-2</v>
      </c>
      <c r="I8" s="86">
        <v>4.3788124999999997E-2</v>
      </c>
      <c r="J8" s="86">
        <v>4.373875E-2</v>
      </c>
      <c r="K8" s="86">
        <v>4.3802499999999897E-2</v>
      </c>
      <c r="L8" s="86">
        <v>4.3738125000000003E-2</v>
      </c>
      <c r="M8" s="87">
        <v>4.3719374999999998E-2</v>
      </c>
      <c r="N8" s="87">
        <v>4.3716249999999998E-2</v>
      </c>
      <c r="O8" s="86">
        <v>4.3719374999999998E-2</v>
      </c>
      <c r="P8" s="86">
        <v>4.3046250000000001E-2</v>
      </c>
      <c r="Q8" s="86">
        <v>4.3716875000000002E-2</v>
      </c>
      <c r="R8" s="86">
        <v>4.3719374999999998E-2</v>
      </c>
      <c r="S8" s="91"/>
      <c r="T8" s="86">
        <v>4.4978749999999998E-2</v>
      </c>
      <c r="U8" s="86">
        <v>4.4953749999999897E-2</v>
      </c>
      <c r="V8" s="87">
        <v>4.4976250000000002E-2</v>
      </c>
      <c r="W8" s="86">
        <v>4.4201249999999997E-2</v>
      </c>
      <c r="X8" s="86">
        <v>4.4908749999999997E-2</v>
      </c>
      <c r="Y8" s="86">
        <v>4.4899374999999998E-2</v>
      </c>
      <c r="Z8" s="81">
        <v>4.4906249999999898E-2</v>
      </c>
      <c r="AA8" s="81">
        <v>4.498125E-2</v>
      </c>
      <c r="AB8" s="86">
        <v>4.4589375000000001E-2</v>
      </c>
      <c r="AC8" s="87">
        <v>4.4942499999999899E-2</v>
      </c>
      <c r="AD8" s="86">
        <v>4.4921875E-2</v>
      </c>
      <c r="AE8" s="86">
        <v>4.4905624999999998E-2</v>
      </c>
      <c r="AF8" s="86">
        <v>4.4978749999999998E-2</v>
      </c>
      <c r="AG8" s="86">
        <v>4.4953749999999897E-2</v>
      </c>
      <c r="AH8" s="86">
        <v>4.4934374999999999E-2</v>
      </c>
      <c r="AI8" s="86">
        <v>4.417625E-2</v>
      </c>
      <c r="AJ8" s="86">
        <v>4.4976250000000002E-2</v>
      </c>
      <c r="AK8" s="86">
        <v>4.4978749999999998E-2</v>
      </c>
      <c r="AL8"/>
    </row>
    <row r="9" spans="1:51" s="83" customFormat="1">
      <c r="A9" s="83">
        <v>80</v>
      </c>
      <c r="B9" s="83">
        <v>4.8526249999999903E-2</v>
      </c>
      <c r="C9" s="88">
        <v>4.849125E-2</v>
      </c>
      <c r="D9" s="88">
        <v>4.8507499999999898E-2</v>
      </c>
      <c r="E9" s="88">
        <v>4.6188750000000001E-2</v>
      </c>
      <c r="F9" s="88">
        <v>4.8527499999999897E-2</v>
      </c>
      <c r="G9" s="88">
        <v>4.8618749999999898E-2</v>
      </c>
      <c r="H9" s="88">
        <v>4.7657499999999901E-2</v>
      </c>
      <c r="I9" s="88">
        <v>4.8432500000000003E-2</v>
      </c>
      <c r="J9" s="88">
        <v>4.8459999999999899E-2</v>
      </c>
      <c r="K9" s="88">
        <v>4.8537499999999997E-2</v>
      </c>
      <c r="L9" s="88">
        <v>4.8514374999999998E-2</v>
      </c>
      <c r="M9" s="88">
        <v>4.8526249999999903E-2</v>
      </c>
      <c r="N9" s="88">
        <v>4.8482499999999998E-2</v>
      </c>
      <c r="O9" s="88">
        <v>4.85237499999999E-2</v>
      </c>
      <c r="P9" s="88">
        <v>4.6185625000000001E-2</v>
      </c>
      <c r="Q9" s="88">
        <v>4.8507499999999898E-2</v>
      </c>
      <c r="R9" s="88">
        <v>4.8526249999999903E-2</v>
      </c>
      <c r="S9" s="91"/>
      <c r="T9" s="88">
        <v>4.9916249999999898E-2</v>
      </c>
      <c r="U9" s="88">
        <v>4.9611250000000003E-2</v>
      </c>
      <c r="V9" s="88">
        <v>4.9896874999999903E-2</v>
      </c>
      <c r="W9" s="88">
        <v>4.7294999999999997E-2</v>
      </c>
      <c r="X9" s="88">
        <v>4.9643749999999903E-2</v>
      </c>
      <c r="Y9" s="88">
        <v>4.9543749999999998E-2</v>
      </c>
      <c r="Z9" s="83">
        <v>4.9654999999999901E-2</v>
      </c>
      <c r="AA9" s="83">
        <v>4.9716249999999997E-2</v>
      </c>
      <c r="AB9" s="88">
        <v>4.8874374999999998E-2</v>
      </c>
      <c r="AC9" s="88">
        <v>4.9740624999999997E-2</v>
      </c>
      <c r="AD9" s="88">
        <v>4.9895624999999999E-2</v>
      </c>
      <c r="AE9" s="88">
        <v>4.9766249999999998E-2</v>
      </c>
      <c r="AF9" s="88">
        <v>4.9914999999999897E-2</v>
      </c>
      <c r="AG9" s="88">
        <v>4.9607499999999999E-2</v>
      </c>
      <c r="AH9" s="88">
        <v>4.9738125000000001E-2</v>
      </c>
      <c r="AI9" s="88">
        <v>4.7304375000000003E-2</v>
      </c>
      <c r="AJ9" s="88">
        <v>4.9896874999999903E-2</v>
      </c>
      <c r="AK9" s="88">
        <v>4.9916249999999898E-2</v>
      </c>
    </row>
    <row r="10" spans="1:51" s="81" customFormat="1">
      <c r="A10">
        <v>85</v>
      </c>
      <c r="B10">
        <v>5.3818749999999999E-2</v>
      </c>
      <c r="C10" s="86">
        <v>5.3719999999999997E-2</v>
      </c>
      <c r="D10" s="86">
        <v>5.3772500000000001E-2</v>
      </c>
      <c r="E10" s="86">
        <v>4.79575E-2</v>
      </c>
      <c r="F10" s="86">
        <v>5.3794999999999898E-2</v>
      </c>
      <c r="G10" s="86">
        <v>5.4033125000000001E-2</v>
      </c>
      <c r="H10" s="87">
        <v>5.2245624999999997E-2</v>
      </c>
      <c r="I10" s="86">
        <v>5.3826874999999899E-2</v>
      </c>
      <c r="J10" s="86">
        <v>5.3930624999999899E-2</v>
      </c>
      <c r="K10" s="86">
        <v>5.3596249999999998E-2</v>
      </c>
      <c r="L10" s="86">
        <v>5.37581249999999E-2</v>
      </c>
      <c r="M10" s="87">
        <v>5.381375E-2</v>
      </c>
      <c r="N10" s="87">
        <v>5.3698749999999899E-2</v>
      </c>
      <c r="O10" s="86">
        <v>5.3788124999999999E-2</v>
      </c>
      <c r="P10" s="86">
        <v>4.7921249999999999E-2</v>
      </c>
      <c r="Q10" s="86">
        <v>5.3772500000000001E-2</v>
      </c>
      <c r="R10" s="86">
        <v>5.3818749999999999E-2</v>
      </c>
      <c r="S10" s="91"/>
      <c r="T10" s="86">
        <v>5.5249375000000003E-2</v>
      </c>
      <c r="U10" s="86">
        <v>5.4991249999999998E-2</v>
      </c>
      <c r="V10" s="87">
        <v>5.5196250000000002E-2</v>
      </c>
      <c r="W10" s="86">
        <v>4.908875E-2</v>
      </c>
      <c r="X10" s="86">
        <v>5.5324999999999999E-2</v>
      </c>
      <c r="Y10" s="86">
        <v>5.5189374999999999E-2</v>
      </c>
      <c r="Z10" s="81">
        <v>5.5411249999999898E-2</v>
      </c>
      <c r="AA10" s="81">
        <v>5.5243750000000001E-2</v>
      </c>
      <c r="AB10" s="86">
        <v>5.3734375000000001E-2</v>
      </c>
      <c r="AC10" s="87">
        <v>5.5093749999999997E-2</v>
      </c>
      <c r="AD10" s="86">
        <v>5.5048749999999903E-2</v>
      </c>
      <c r="AE10" s="86">
        <v>5.532625E-2</v>
      </c>
      <c r="AF10" s="86">
        <v>5.5238750000000003E-2</v>
      </c>
      <c r="AG10" s="86">
        <v>5.4974374999999999E-2</v>
      </c>
      <c r="AH10" s="86">
        <v>5.5223124999999998E-2</v>
      </c>
      <c r="AI10" s="86">
        <v>4.9055000000000001E-2</v>
      </c>
      <c r="AJ10" s="86">
        <v>5.5196250000000002E-2</v>
      </c>
      <c r="AK10" s="86">
        <v>5.5249375000000003E-2</v>
      </c>
      <c r="AL10"/>
    </row>
    <row r="11" spans="1:51" s="81" customFormat="1">
      <c r="A11">
        <v>90</v>
      </c>
      <c r="B11">
        <v>6.1113124999999997E-2</v>
      </c>
      <c r="C11" s="86">
        <v>6.100125E-2</v>
      </c>
      <c r="D11" s="86">
        <v>6.0958749999999902E-2</v>
      </c>
      <c r="E11" s="86">
        <v>4.8939374999999903E-2</v>
      </c>
      <c r="F11" s="86">
        <v>6.1061875000000002E-2</v>
      </c>
      <c r="G11" s="86">
        <v>6.1477499999999997E-2</v>
      </c>
      <c r="H11" s="87">
        <v>5.7768749999999897E-2</v>
      </c>
      <c r="I11" s="86">
        <v>6.1103124999999897E-2</v>
      </c>
      <c r="J11" s="86">
        <v>6.13524999999999E-2</v>
      </c>
      <c r="K11" s="86">
        <v>6.0798125000000001E-2</v>
      </c>
      <c r="L11" s="86">
        <v>6.1333749999999999E-2</v>
      </c>
      <c r="M11" s="87">
        <v>6.1061875000000002E-2</v>
      </c>
      <c r="N11" s="87">
        <v>6.0921249999999899E-2</v>
      </c>
      <c r="O11" s="86">
        <v>6.1004375E-2</v>
      </c>
      <c r="P11" s="86">
        <v>4.8759999999999998E-2</v>
      </c>
      <c r="Q11" s="86">
        <v>6.0957499999999998E-2</v>
      </c>
      <c r="R11" s="86">
        <v>6.1113124999999997E-2</v>
      </c>
      <c r="S11" s="91"/>
      <c r="T11" s="86">
        <v>6.3244999999999996E-2</v>
      </c>
      <c r="U11" s="86">
        <v>6.2955625000000001E-2</v>
      </c>
      <c r="V11" s="87">
        <v>6.30906249999999E-2</v>
      </c>
      <c r="W11" s="86">
        <v>5.0304999999999898E-2</v>
      </c>
      <c r="X11" s="86">
        <v>6.3028749999999995E-2</v>
      </c>
      <c r="Y11" s="86">
        <v>6.3140000000000002E-2</v>
      </c>
      <c r="Z11" s="81">
        <v>6.2731249999999905E-2</v>
      </c>
      <c r="AA11" s="81">
        <v>6.2861249999999994E-2</v>
      </c>
      <c r="AB11" s="86">
        <v>6.0105624999999899E-2</v>
      </c>
      <c r="AC11" s="87">
        <v>6.2842499999999996E-2</v>
      </c>
      <c r="AD11" s="86">
        <v>6.2817499999999998E-2</v>
      </c>
      <c r="AE11" s="86">
        <v>6.2742499999999896E-2</v>
      </c>
      <c r="AF11" s="86">
        <v>6.3206249999999894E-2</v>
      </c>
      <c r="AG11" s="86">
        <v>6.2899999999999998E-2</v>
      </c>
      <c r="AH11" s="86">
        <v>6.3118124999999997E-2</v>
      </c>
      <c r="AI11" s="86">
        <v>5.0173124999999999E-2</v>
      </c>
      <c r="AJ11" s="86">
        <v>6.3086874999999903E-2</v>
      </c>
      <c r="AK11" s="86">
        <v>6.3244999999999996E-2</v>
      </c>
      <c r="AL11"/>
    </row>
    <row r="12" spans="1:51" s="81" customFormat="1">
      <c r="A12">
        <v>95</v>
      </c>
      <c r="B12">
        <v>7.3821874999999995E-2</v>
      </c>
      <c r="C12" s="86">
        <v>7.27418749999999E-2</v>
      </c>
      <c r="D12" s="86">
        <v>7.3513749999999906E-2</v>
      </c>
      <c r="E12" s="86">
        <v>5.1953749999999903E-2</v>
      </c>
      <c r="F12" s="86">
        <v>7.3414999999999994E-2</v>
      </c>
      <c r="G12" s="86">
        <v>7.3584374999999994E-2</v>
      </c>
      <c r="H12" s="87">
        <v>6.8553125000000006E-2</v>
      </c>
      <c r="I12" s="86">
        <v>7.2946249999999893E-2</v>
      </c>
      <c r="J12" s="86">
        <v>7.3315000000000005E-2</v>
      </c>
      <c r="K12" s="86">
        <v>7.3029374999999896E-2</v>
      </c>
      <c r="L12" s="86">
        <v>7.3081874999999893E-2</v>
      </c>
      <c r="M12" s="87">
        <v>7.3751249999999893E-2</v>
      </c>
      <c r="N12" s="87">
        <v>7.2519374999999997E-2</v>
      </c>
      <c r="O12" s="86">
        <v>7.3548749999999996E-2</v>
      </c>
      <c r="P12" s="86">
        <v>5.2376249999999999E-2</v>
      </c>
      <c r="Q12" s="86">
        <v>7.3493124999999895E-2</v>
      </c>
      <c r="R12" s="86">
        <v>7.3821874999999995E-2</v>
      </c>
      <c r="S12" s="91"/>
      <c r="T12" s="86">
        <v>7.6002500000000001E-2</v>
      </c>
      <c r="U12" s="86">
        <v>7.5990625000000006E-2</v>
      </c>
      <c r="V12" s="87">
        <v>7.5672500000000004E-2</v>
      </c>
      <c r="W12" s="86">
        <v>5.3753124999999999E-2</v>
      </c>
      <c r="X12" s="86">
        <v>7.6038749999999905E-2</v>
      </c>
      <c r="Y12" s="86">
        <v>7.5949374999999902E-2</v>
      </c>
      <c r="Z12" s="81">
        <v>7.5931249999999895E-2</v>
      </c>
      <c r="AA12" s="81">
        <v>7.5958749999999894E-2</v>
      </c>
      <c r="AB12" s="86">
        <v>7.2099999999999997E-2</v>
      </c>
      <c r="AC12" s="87">
        <v>7.6013750000000005E-2</v>
      </c>
      <c r="AD12" s="86">
        <v>7.6646875000000003E-2</v>
      </c>
      <c r="AE12" s="86">
        <v>7.5675624999999996E-2</v>
      </c>
      <c r="AF12" s="86">
        <v>7.596E-2</v>
      </c>
      <c r="AG12" s="86">
        <v>7.5634375000000004E-2</v>
      </c>
      <c r="AH12" s="86">
        <v>7.5893124999999895E-2</v>
      </c>
      <c r="AI12" s="86">
        <v>5.322375E-2</v>
      </c>
      <c r="AJ12" s="86">
        <v>7.5664999999999996E-2</v>
      </c>
      <c r="AK12" s="86">
        <v>7.6002500000000001E-2</v>
      </c>
      <c r="AL12"/>
    </row>
    <row r="13" spans="1:51" s="81" customFormat="1">
      <c r="A13">
        <v>100</v>
      </c>
      <c r="B13">
        <v>8.9412499999999895E-2</v>
      </c>
      <c r="C13" s="86">
        <v>8.9999375000000006E-2</v>
      </c>
      <c r="D13" s="86">
        <v>8.8984375000000004E-2</v>
      </c>
      <c r="E13" s="86">
        <v>5.7484999999999897E-2</v>
      </c>
      <c r="F13" s="86">
        <v>9.0383124999999995E-2</v>
      </c>
      <c r="G13" s="86">
        <v>9.1077500000000006E-2</v>
      </c>
      <c r="H13" s="87">
        <v>8.3116250000000003E-2</v>
      </c>
      <c r="I13" s="86">
        <v>9.0608124999999901E-2</v>
      </c>
      <c r="J13" s="86">
        <v>8.9441875000000004E-2</v>
      </c>
      <c r="K13" s="86">
        <v>8.9145000000000002E-2</v>
      </c>
      <c r="L13" s="86">
        <v>8.7908125000000004E-2</v>
      </c>
      <c r="M13" s="87">
        <v>8.9216249999999997E-2</v>
      </c>
      <c r="N13" s="87">
        <v>8.9215624999999896E-2</v>
      </c>
      <c r="O13" s="86">
        <v>8.8405625000000002E-2</v>
      </c>
      <c r="P13" s="86">
        <v>5.6574375000000003E-2</v>
      </c>
      <c r="Q13" s="86">
        <v>8.8954375000000002E-2</v>
      </c>
      <c r="R13" s="86">
        <v>8.9412499999999895E-2</v>
      </c>
      <c r="S13" s="91"/>
      <c r="T13" s="86">
        <v>9.4643124999999995E-2</v>
      </c>
      <c r="U13" s="86">
        <v>9.4779374999999999E-2</v>
      </c>
      <c r="V13" s="87">
        <v>9.410375E-2</v>
      </c>
      <c r="W13" s="86">
        <v>5.9248750000000003E-2</v>
      </c>
      <c r="X13" s="86">
        <v>9.3668124999999894E-2</v>
      </c>
      <c r="Y13" s="86">
        <v>9.5703125E-2</v>
      </c>
      <c r="Z13" s="81">
        <v>9.4607499999999997E-2</v>
      </c>
      <c r="AA13" s="81">
        <v>9.4059999999999894E-2</v>
      </c>
      <c r="AB13" s="86">
        <v>8.7896874999999902E-2</v>
      </c>
      <c r="AC13" s="87">
        <v>9.3273124999999998E-2</v>
      </c>
      <c r="AD13" s="86">
        <v>9.3747499999999997E-2</v>
      </c>
      <c r="AE13" s="86">
        <v>9.2417499999999903E-2</v>
      </c>
      <c r="AF13" s="86">
        <v>9.4463124999999898E-2</v>
      </c>
      <c r="AG13" s="86">
        <v>9.3711875E-2</v>
      </c>
      <c r="AH13" s="86">
        <v>9.2135624999999999E-2</v>
      </c>
      <c r="AI13" s="86">
        <v>5.8419374999999898E-2</v>
      </c>
      <c r="AJ13" s="86">
        <v>9.4073124999999994E-2</v>
      </c>
      <c r="AK13" s="86">
        <v>9.4643124999999995E-2</v>
      </c>
      <c r="AL13"/>
    </row>
    <row r="14" spans="1:51" s="81" customFormat="1">
      <c r="A14">
        <v>105</v>
      </c>
      <c r="B14">
        <v>0.11134624999999999</v>
      </c>
      <c r="C14" s="86">
        <v>0.111239375</v>
      </c>
      <c r="D14" s="86">
        <v>0.110745624999999</v>
      </c>
      <c r="E14" s="86">
        <v>6.5920624999999997E-2</v>
      </c>
      <c r="F14" s="86">
        <v>0.111258125</v>
      </c>
      <c r="G14" s="86">
        <v>0.112573125</v>
      </c>
      <c r="H14" s="87">
        <v>0.103299999999999</v>
      </c>
      <c r="I14" s="86">
        <v>0.11164125</v>
      </c>
      <c r="J14" s="86">
        <v>0.10907</v>
      </c>
      <c r="K14" s="86">
        <v>0.10934624999999901</v>
      </c>
      <c r="L14" s="86">
        <v>0.10810500000000001</v>
      </c>
      <c r="M14" s="87">
        <v>0.111016874999999</v>
      </c>
      <c r="N14" s="87">
        <v>0.10882875</v>
      </c>
      <c r="O14" s="87">
        <v>0.108705</v>
      </c>
      <c r="P14" s="87">
        <v>6.4250000000000002E-2</v>
      </c>
      <c r="Q14" s="86">
        <v>0.11069374999999899</v>
      </c>
      <c r="R14" s="86">
        <v>0.11134624999999999</v>
      </c>
      <c r="S14" s="91"/>
      <c r="T14" s="86">
        <v>0.117721875</v>
      </c>
      <c r="U14" s="86">
        <v>0.118266249999999</v>
      </c>
      <c r="V14" s="87">
        <v>0.11692125</v>
      </c>
      <c r="W14" s="86">
        <v>6.9443124999999994E-2</v>
      </c>
      <c r="X14" s="86">
        <v>0.11838312500000001</v>
      </c>
      <c r="Y14" s="86">
        <v>0.11616562499999999</v>
      </c>
      <c r="Z14" s="81">
        <v>0.11723875</v>
      </c>
      <c r="AA14" s="81">
        <v>0.11629687499999999</v>
      </c>
      <c r="AB14" s="87">
        <v>0.109171875</v>
      </c>
      <c r="AC14" s="87">
        <v>0.115081875</v>
      </c>
      <c r="AD14" s="86">
        <v>0.1140125</v>
      </c>
      <c r="AE14" s="86">
        <v>0.114119375</v>
      </c>
      <c r="AF14" s="86">
        <v>0.117380625</v>
      </c>
      <c r="AG14" s="86">
        <v>0.11520875</v>
      </c>
      <c r="AH14" s="87">
        <v>0.11484625</v>
      </c>
      <c r="AI14" s="87">
        <v>6.6289374999999998E-2</v>
      </c>
      <c r="AJ14" s="86">
        <v>0.116846874999999</v>
      </c>
      <c r="AK14" s="86">
        <v>0.117721875</v>
      </c>
      <c r="AL14"/>
    </row>
    <row r="15" spans="1:51" s="83" customFormat="1">
      <c r="A15" s="83">
        <v>110</v>
      </c>
      <c r="B15" s="83">
        <v>0.13662125</v>
      </c>
      <c r="C15" s="88">
        <v>0.13851374999999999</v>
      </c>
      <c r="D15" s="88">
        <v>0.135845625</v>
      </c>
      <c r="E15" s="88">
        <v>7.9873749999999993E-2</v>
      </c>
      <c r="F15" s="88">
        <v>0.13774312499999999</v>
      </c>
      <c r="G15" s="88">
        <v>0.13826187500000001</v>
      </c>
      <c r="H15" s="88">
        <v>0.1283475</v>
      </c>
      <c r="I15" s="88">
        <v>0.138405625</v>
      </c>
      <c r="J15" s="88">
        <v>0.13308187499999999</v>
      </c>
      <c r="K15" s="88">
        <v>0.13148937499999999</v>
      </c>
      <c r="L15" s="88">
        <v>0.13147062500000001</v>
      </c>
      <c r="M15" s="88">
        <v>0.13615250000000001</v>
      </c>
      <c r="N15" s="88">
        <v>0.13294249999999899</v>
      </c>
      <c r="O15" s="88">
        <v>0.130541875</v>
      </c>
      <c r="P15" s="88">
        <v>7.5870624999999997E-2</v>
      </c>
      <c r="Q15" s="88">
        <v>0.13578124999999999</v>
      </c>
      <c r="R15" s="88">
        <v>0.13662125</v>
      </c>
      <c r="S15" s="91"/>
      <c r="T15" s="88">
        <v>0.146095</v>
      </c>
      <c r="U15" s="88">
        <v>0.14842187499999901</v>
      </c>
      <c r="V15" s="88">
        <v>0.14511625</v>
      </c>
      <c r="W15" s="88">
        <v>8.7283124999999906E-2</v>
      </c>
      <c r="X15" s="88">
        <v>0.14748562500000001</v>
      </c>
      <c r="Y15" s="88">
        <v>0.14599374999999901</v>
      </c>
      <c r="Z15" s="83">
        <v>0.14602375000000001</v>
      </c>
      <c r="AA15" s="83">
        <v>0.14579500000000001</v>
      </c>
      <c r="AB15" s="88">
        <v>0.137010625</v>
      </c>
      <c r="AC15" s="88">
        <v>0.143501249999999</v>
      </c>
      <c r="AD15" s="88">
        <v>0.140955</v>
      </c>
      <c r="AE15" s="88">
        <v>0.140226875</v>
      </c>
      <c r="AF15" s="88">
        <v>0.1456925</v>
      </c>
      <c r="AG15" s="88">
        <v>0.142434375</v>
      </c>
      <c r="AH15" s="88">
        <v>0.14130062500000001</v>
      </c>
      <c r="AI15" s="88">
        <v>8.1036250000000004E-2</v>
      </c>
      <c r="AJ15" s="88">
        <v>0.14502625</v>
      </c>
      <c r="AK15" s="88">
        <v>0.146095</v>
      </c>
    </row>
    <row r="16" spans="1:51" s="81" customFormat="1">
      <c r="A16">
        <v>115</v>
      </c>
      <c r="B16">
        <v>0.172278125</v>
      </c>
      <c r="C16" s="86">
        <v>0.16947062499999899</v>
      </c>
      <c r="D16" s="86">
        <v>0.17140687499999999</v>
      </c>
      <c r="E16" s="86">
        <v>0.101130625</v>
      </c>
      <c r="F16" s="86">
        <v>0.17073874999999999</v>
      </c>
      <c r="G16" s="86">
        <v>0.17180874999999901</v>
      </c>
      <c r="H16" s="87">
        <v>0.16220812500000001</v>
      </c>
      <c r="I16" s="86">
        <v>0.171299374999999</v>
      </c>
      <c r="J16" s="86">
        <v>0.164439999999999</v>
      </c>
      <c r="K16" s="86">
        <v>0.15872187500000001</v>
      </c>
      <c r="L16" s="86">
        <v>0.15686562500000001</v>
      </c>
      <c r="M16" s="87">
        <v>0.171620625</v>
      </c>
      <c r="N16" s="87">
        <v>0.15892249999999999</v>
      </c>
      <c r="O16" s="86">
        <v>0.160355625</v>
      </c>
      <c r="P16" s="86">
        <v>9.6325624999999901E-2</v>
      </c>
      <c r="Q16" s="86">
        <v>0.17130437500000001</v>
      </c>
      <c r="R16" s="86">
        <v>0.172278125</v>
      </c>
      <c r="S16" s="91"/>
      <c r="T16" s="86">
        <v>0.185008125</v>
      </c>
      <c r="U16" s="86">
        <v>0.18387500000000001</v>
      </c>
      <c r="V16" s="87">
        <v>0.18394125</v>
      </c>
      <c r="W16" s="86">
        <v>0.11265</v>
      </c>
      <c r="X16" s="86">
        <v>0.18387999999999999</v>
      </c>
      <c r="Y16" s="86">
        <v>0.181276875</v>
      </c>
      <c r="Z16" s="81">
        <v>0.181365</v>
      </c>
      <c r="AA16" s="81">
        <v>0.18188124999999999</v>
      </c>
      <c r="AB16" s="86">
        <v>0.175298124999999</v>
      </c>
      <c r="AC16" s="87">
        <v>0.17710937500000001</v>
      </c>
      <c r="AD16" s="86">
        <v>0.17485624999999999</v>
      </c>
      <c r="AE16" s="86">
        <v>0.16957875</v>
      </c>
      <c r="AF16" s="86">
        <v>0.18418374999999901</v>
      </c>
      <c r="AG16" s="86">
        <v>0.1721675</v>
      </c>
      <c r="AH16" s="86">
        <v>0.17313875000000001</v>
      </c>
      <c r="AI16" s="86">
        <v>0.101494375</v>
      </c>
      <c r="AJ16" s="86">
        <v>0.183818125</v>
      </c>
      <c r="AK16" s="86">
        <v>0.185008125</v>
      </c>
      <c r="AL16"/>
    </row>
    <row r="17" spans="1:38" s="81" customFormat="1">
      <c r="A17">
        <v>120</v>
      </c>
      <c r="B17">
        <v>0.207420625</v>
      </c>
      <c r="C17" s="86">
        <v>0.207729999999999</v>
      </c>
      <c r="D17" s="86">
        <v>0.20652624999999999</v>
      </c>
      <c r="E17" s="86">
        <v>0.131130625</v>
      </c>
      <c r="F17" s="86">
        <v>0.20779249999999999</v>
      </c>
      <c r="G17" s="86">
        <v>0.20804375</v>
      </c>
      <c r="H17" s="87">
        <v>0.1979475</v>
      </c>
      <c r="I17" s="86">
        <v>0.20682500000000001</v>
      </c>
      <c r="J17" s="86">
        <v>0.19699875</v>
      </c>
      <c r="K17" s="86">
        <v>0.189199375</v>
      </c>
      <c r="L17" s="86">
        <v>0.18350625000000001</v>
      </c>
      <c r="M17" s="87">
        <v>0.20650625</v>
      </c>
      <c r="N17" s="87">
        <v>0.18977187499999901</v>
      </c>
      <c r="O17" s="86">
        <v>0.18786937500000001</v>
      </c>
      <c r="P17" s="86">
        <v>0.121803125</v>
      </c>
      <c r="Q17" s="86">
        <v>0.206416875</v>
      </c>
      <c r="R17" s="86">
        <v>0.207420625</v>
      </c>
      <c r="S17" s="91"/>
      <c r="T17" s="86">
        <v>0.227706874999999</v>
      </c>
      <c r="U17" s="86">
        <v>0.23089437499999901</v>
      </c>
      <c r="V17" s="87">
        <v>0.226519375</v>
      </c>
      <c r="W17" s="86">
        <v>0.15495562499999899</v>
      </c>
      <c r="X17" s="86">
        <v>0.22459874999999899</v>
      </c>
      <c r="Y17" s="86">
        <v>0.22179374999999901</v>
      </c>
      <c r="Z17" s="81">
        <v>0.224215625</v>
      </c>
      <c r="AA17" s="81">
        <v>0.21950562499999901</v>
      </c>
      <c r="AB17" s="86">
        <v>0.21610937499999999</v>
      </c>
      <c r="AC17" s="87">
        <v>0.215568124999999</v>
      </c>
      <c r="AD17" s="86">
        <v>0.20987062500000001</v>
      </c>
      <c r="AE17" s="86">
        <v>0.20267374999999899</v>
      </c>
      <c r="AF17" s="86">
        <v>0.2266975</v>
      </c>
      <c r="AG17" s="86">
        <v>0.21083437499999899</v>
      </c>
      <c r="AH17" s="86">
        <v>0.2072175</v>
      </c>
      <c r="AI17" s="86">
        <v>0.130566875</v>
      </c>
      <c r="AJ17" s="86">
        <v>0.22637750000000001</v>
      </c>
      <c r="AK17" s="86">
        <v>0.227706874999999</v>
      </c>
      <c r="AL17"/>
    </row>
    <row r="18" spans="1:38" s="81" customFormat="1">
      <c r="A18">
        <v>125</v>
      </c>
      <c r="B18">
        <v>0.24518562499999999</v>
      </c>
      <c r="C18" s="86">
        <v>0.24451000000000001</v>
      </c>
      <c r="D18" s="86">
        <v>0.24439312499999999</v>
      </c>
      <c r="E18" s="86">
        <v>0.16528437499999901</v>
      </c>
      <c r="F18" s="86">
        <v>0.24510062499999999</v>
      </c>
      <c r="G18" s="86">
        <v>0.24739125000000001</v>
      </c>
      <c r="H18" s="87">
        <v>0.23586437499999999</v>
      </c>
      <c r="I18" s="86">
        <v>0.245004375</v>
      </c>
      <c r="J18" s="86">
        <v>0.22900499999999999</v>
      </c>
      <c r="K18" s="86">
        <v>0.21953875</v>
      </c>
      <c r="L18" s="86">
        <v>0.21105374999999901</v>
      </c>
      <c r="M18" s="87">
        <v>0.24406562499999901</v>
      </c>
      <c r="N18" s="87">
        <v>0.2182125</v>
      </c>
      <c r="O18" s="86">
        <v>0.21618375000000001</v>
      </c>
      <c r="P18" s="86">
        <v>0.150851875</v>
      </c>
      <c r="Q18" s="86">
        <v>0.24425312499999999</v>
      </c>
      <c r="R18" s="86">
        <v>0.24518562499999999</v>
      </c>
      <c r="S18" s="91"/>
      <c r="T18" s="86">
        <v>0.274264375</v>
      </c>
      <c r="U18" s="86">
        <v>0.27423437499999997</v>
      </c>
      <c r="V18" s="87">
        <v>0.27307375</v>
      </c>
      <c r="W18" s="86">
        <v>0.20132312499999999</v>
      </c>
      <c r="X18" s="86">
        <v>0.26202249999999999</v>
      </c>
      <c r="Y18" s="86">
        <v>0.26263375</v>
      </c>
      <c r="Z18" s="81">
        <v>0.26069062499999901</v>
      </c>
      <c r="AA18" s="81">
        <v>0.25943749999999999</v>
      </c>
      <c r="AB18" s="86">
        <v>0.25939187499999999</v>
      </c>
      <c r="AC18" s="87">
        <v>0.257088125</v>
      </c>
      <c r="AD18" s="86">
        <v>0.24887999999999999</v>
      </c>
      <c r="AE18" s="86">
        <v>0.23908874999999999</v>
      </c>
      <c r="AF18" s="86">
        <v>0.273132499999999</v>
      </c>
      <c r="AG18" s="86">
        <v>0.24691749999999901</v>
      </c>
      <c r="AH18" s="86">
        <v>0.24418124999999999</v>
      </c>
      <c r="AI18" s="86">
        <v>0.163300625</v>
      </c>
      <c r="AJ18" s="86">
        <v>0.27292125</v>
      </c>
      <c r="AK18" s="86">
        <v>0.274264375</v>
      </c>
      <c r="AL18"/>
    </row>
    <row r="19" spans="1:38" s="81" customFormat="1">
      <c r="A19">
        <v>130</v>
      </c>
      <c r="B19">
        <v>0.28002312499999998</v>
      </c>
      <c r="C19" s="86">
        <v>0.27979749999999998</v>
      </c>
      <c r="D19" s="86">
        <v>0.27927999999999997</v>
      </c>
      <c r="E19" s="86">
        <v>0.20502062500000001</v>
      </c>
      <c r="F19" s="86">
        <v>0.28031437499999901</v>
      </c>
      <c r="G19" s="86">
        <v>0.279238125</v>
      </c>
      <c r="H19" s="87">
        <v>0.27266749999999901</v>
      </c>
      <c r="I19" s="86">
        <v>0.278660625</v>
      </c>
      <c r="J19" s="86">
        <v>0.25912687499999998</v>
      </c>
      <c r="K19" s="86">
        <v>0.24786374999999999</v>
      </c>
      <c r="L19" s="86">
        <v>0.23529249999999999</v>
      </c>
      <c r="M19" s="87">
        <v>0.27859624999999999</v>
      </c>
      <c r="N19" s="87">
        <v>0.246051875</v>
      </c>
      <c r="O19" s="86">
        <v>0.24380437499999999</v>
      </c>
      <c r="P19" s="86">
        <v>0.18383749999999999</v>
      </c>
      <c r="Q19" s="86">
        <v>0.27917187499999901</v>
      </c>
      <c r="R19" s="86">
        <v>0.28002312499999998</v>
      </c>
      <c r="S19" s="91"/>
      <c r="T19" s="86">
        <v>0.31804874999999999</v>
      </c>
      <c r="U19" s="86">
        <v>0.31884437499999901</v>
      </c>
      <c r="V19" s="87">
        <v>0.31703437499999998</v>
      </c>
      <c r="W19" s="86">
        <v>0.25601499999999999</v>
      </c>
      <c r="X19" s="86">
        <v>0.30012875</v>
      </c>
      <c r="Y19" s="86">
        <v>0.29825937499999999</v>
      </c>
      <c r="Z19" s="81">
        <v>0.300980625</v>
      </c>
      <c r="AA19" s="81">
        <v>0.29755312499999997</v>
      </c>
      <c r="AB19" s="86">
        <v>0.29830125000000002</v>
      </c>
      <c r="AC19" s="87">
        <v>0.297303124999999</v>
      </c>
      <c r="AD19" s="86">
        <v>0.28464937499999998</v>
      </c>
      <c r="AE19" s="86">
        <v>0.27305999999999903</v>
      </c>
      <c r="AF19" s="86">
        <v>0.31668687499999998</v>
      </c>
      <c r="AG19" s="86">
        <v>0.28439249999999999</v>
      </c>
      <c r="AH19" s="86">
        <v>0.28045625000000002</v>
      </c>
      <c r="AI19" s="86">
        <v>0.20045499999999999</v>
      </c>
      <c r="AJ19" s="86">
        <v>0.31690937499999899</v>
      </c>
      <c r="AK19" s="86">
        <v>0.31804874999999999</v>
      </c>
      <c r="AL19"/>
    </row>
    <row r="20" spans="1:38" s="81" customFormat="1">
      <c r="A20">
        <v>135</v>
      </c>
      <c r="B20">
        <v>0.31039375000000002</v>
      </c>
      <c r="C20" s="86">
        <v>0.31060437499999999</v>
      </c>
      <c r="D20" s="86">
        <v>0.30987437499999998</v>
      </c>
      <c r="E20" s="86">
        <v>0.24522187500000001</v>
      </c>
      <c r="F20" s="86">
        <v>0.30990062499999999</v>
      </c>
      <c r="G20" s="86">
        <v>0.31079374999999998</v>
      </c>
      <c r="H20" s="87">
        <v>0.30542374999999999</v>
      </c>
      <c r="I20" s="86">
        <v>0.31027312499999998</v>
      </c>
      <c r="J20" s="86">
        <v>0.287058125</v>
      </c>
      <c r="K20" s="86">
        <v>0.27478312499999902</v>
      </c>
      <c r="L20" s="86">
        <v>0.25988749999999999</v>
      </c>
      <c r="M20" s="87">
        <v>0.30884562500000001</v>
      </c>
      <c r="N20" s="87">
        <v>0.27276499999999898</v>
      </c>
      <c r="O20" s="86">
        <v>0.26648499999999897</v>
      </c>
      <c r="P20" s="86">
        <v>0.21549062499999999</v>
      </c>
      <c r="Q20" s="86">
        <v>0.30979875000000001</v>
      </c>
      <c r="R20" s="86">
        <v>0.31039375000000002</v>
      </c>
      <c r="S20" s="91"/>
      <c r="T20" s="86">
        <v>0.36113562499999902</v>
      </c>
      <c r="U20" s="86">
        <v>0.36202812499999998</v>
      </c>
      <c r="V20" s="87">
        <v>0.36037374999999899</v>
      </c>
      <c r="W20" s="86">
        <v>0.31392500000000001</v>
      </c>
      <c r="X20" s="86">
        <v>0.33485312499999997</v>
      </c>
      <c r="Y20" s="86">
        <v>0.33033749999999901</v>
      </c>
      <c r="Z20" s="81">
        <v>0.33675687499999901</v>
      </c>
      <c r="AA20" s="81">
        <v>0.33288499999999999</v>
      </c>
      <c r="AB20" s="86">
        <v>0.33419874999999999</v>
      </c>
      <c r="AC20" s="87">
        <v>0.338254375</v>
      </c>
      <c r="AD20" s="86">
        <v>0.32207187499999901</v>
      </c>
      <c r="AE20" s="86">
        <v>0.30826562499999999</v>
      </c>
      <c r="AF20" s="86">
        <v>0.35972124999999999</v>
      </c>
      <c r="AG20" s="86">
        <v>0.32167625</v>
      </c>
      <c r="AH20" s="86">
        <v>0.31523937499999999</v>
      </c>
      <c r="AI20" s="86">
        <v>0.23582500000000001</v>
      </c>
      <c r="AJ20" s="86">
        <v>0.36024124999999901</v>
      </c>
      <c r="AK20" s="86">
        <v>0.36113562499999902</v>
      </c>
      <c r="AL20"/>
    </row>
    <row r="21" spans="1:38" s="81" customFormat="1">
      <c r="A21">
        <v>140</v>
      </c>
      <c r="B21">
        <v>0.33718062500000001</v>
      </c>
      <c r="C21" s="86">
        <v>0.33688249999999997</v>
      </c>
      <c r="D21" s="86">
        <v>0.33684437499999997</v>
      </c>
      <c r="E21" s="86">
        <v>0.28509187499999999</v>
      </c>
      <c r="F21" s="86">
        <v>0.33537312499999999</v>
      </c>
      <c r="G21" s="86">
        <v>0.33632249999999903</v>
      </c>
      <c r="H21" s="87">
        <v>0.33233499999999999</v>
      </c>
      <c r="I21" s="86">
        <v>0.33620375000000002</v>
      </c>
      <c r="J21" s="86">
        <v>0.31240437499999901</v>
      </c>
      <c r="K21" s="86">
        <v>0.300294375</v>
      </c>
      <c r="L21" s="86">
        <v>0.28405875000000003</v>
      </c>
      <c r="M21" s="87">
        <v>0.33544437500000002</v>
      </c>
      <c r="N21" s="87">
        <v>0.29581999999999897</v>
      </c>
      <c r="O21" s="87">
        <v>0.28810812499999899</v>
      </c>
      <c r="P21" s="87">
        <v>0.24837624999999999</v>
      </c>
      <c r="Q21" s="86">
        <v>0.33679562499999899</v>
      </c>
      <c r="R21" s="86">
        <v>0.33718062500000001</v>
      </c>
      <c r="S21" s="91"/>
      <c r="T21" s="86">
        <v>0.39968062500000001</v>
      </c>
      <c r="U21" s="86">
        <v>0.39953187499999998</v>
      </c>
      <c r="V21" s="87">
        <v>0.39921937499999999</v>
      </c>
      <c r="W21" s="86">
        <v>0.36856374999999902</v>
      </c>
      <c r="X21" s="86">
        <v>0.363595</v>
      </c>
      <c r="Y21" s="86">
        <v>0.36006687500000001</v>
      </c>
      <c r="Z21" s="81">
        <v>0.37204375000000001</v>
      </c>
      <c r="AA21" s="81">
        <v>0.36270000000000002</v>
      </c>
      <c r="AB21" s="87">
        <v>0.36456812499999902</v>
      </c>
      <c r="AC21" s="87">
        <v>0.37544062499999997</v>
      </c>
      <c r="AD21" s="86">
        <v>0.360735625</v>
      </c>
      <c r="AE21" s="86">
        <v>0.3448175</v>
      </c>
      <c r="AF21" s="86">
        <v>0.39798</v>
      </c>
      <c r="AG21" s="86">
        <v>0.35622937499999902</v>
      </c>
      <c r="AH21" s="87">
        <v>0.34895874999999998</v>
      </c>
      <c r="AI21" s="87">
        <v>0.27153312499999899</v>
      </c>
      <c r="AJ21" s="86">
        <v>0.39913562499999999</v>
      </c>
      <c r="AK21" s="86">
        <v>0.39968062500000001</v>
      </c>
      <c r="AL21"/>
    </row>
    <row r="22" spans="1:38" s="83" customFormat="1">
      <c r="A22" s="83">
        <v>145</v>
      </c>
      <c r="B22" s="83">
        <v>0.35658000000000001</v>
      </c>
      <c r="C22" s="88">
        <v>0.35724687499999902</v>
      </c>
      <c r="D22" s="88">
        <v>0.356345624999999</v>
      </c>
      <c r="E22" s="88">
        <v>0.32135687499999999</v>
      </c>
      <c r="F22" s="88">
        <v>0.35581750000000001</v>
      </c>
      <c r="G22" s="88">
        <v>0.35673687500000001</v>
      </c>
      <c r="H22" s="88">
        <v>0.35220750000000001</v>
      </c>
      <c r="I22" s="88">
        <v>0.35513749999999999</v>
      </c>
      <c r="J22" s="88">
        <v>0.33299999999999902</v>
      </c>
      <c r="K22" s="88">
        <v>0.31853812500000001</v>
      </c>
      <c r="L22" s="88">
        <v>0.30286374999999999</v>
      </c>
      <c r="M22" s="88">
        <v>0.35476750000000001</v>
      </c>
      <c r="N22" s="88">
        <v>0.31407249999999998</v>
      </c>
      <c r="O22" s="88">
        <v>0.30459625000000001</v>
      </c>
      <c r="P22" s="88">
        <v>0.27641125</v>
      </c>
      <c r="Q22" s="88">
        <v>0.35630687500000002</v>
      </c>
      <c r="R22" s="88">
        <v>0.35658000000000001</v>
      </c>
      <c r="S22" s="91"/>
      <c r="T22" s="88">
        <v>0.43246937499999999</v>
      </c>
      <c r="U22" s="88">
        <v>0.432225625</v>
      </c>
      <c r="V22" s="88">
        <v>0.43218249999999903</v>
      </c>
      <c r="W22" s="88">
        <v>0.41712249999999901</v>
      </c>
      <c r="X22" s="88">
        <v>0.385613125</v>
      </c>
      <c r="Y22" s="88">
        <v>0.37980874999999897</v>
      </c>
      <c r="Z22" s="83">
        <v>0.402614999999999</v>
      </c>
      <c r="AA22" s="83">
        <v>0.38875499999999902</v>
      </c>
      <c r="AB22" s="88">
        <v>0.38991874999999998</v>
      </c>
      <c r="AC22" s="88">
        <v>0.41008499999999998</v>
      </c>
      <c r="AD22" s="88">
        <v>0.39534312500000002</v>
      </c>
      <c r="AE22" s="88">
        <v>0.37895562500000002</v>
      </c>
      <c r="AF22" s="88">
        <v>0.43054500000000001</v>
      </c>
      <c r="AG22" s="88">
        <v>0.38772249999999903</v>
      </c>
      <c r="AH22" s="88">
        <v>0.378656875</v>
      </c>
      <c r="AI22" s="88">
        <v>0.30145812500000002</v>
      </c>
      <c r="AJ22" s="88">
        <v>0.432152499999999</v>
      </c>
      <c r="AK22" s="88">
        <v>0.43246937499999999</v>
      </c>
    </row>
    <row r="23" spans="1:38" s="81" customFormat="1">
      <c r="A23">
        <v>150</v>
      </c>
      <c r="B23">
        <v>0.37669812499999999</v>
      </c>
      <c r="C23" s="86">
        <v>0.37602687499999998</v>
      </c>
      <c r="D23" s="86">
        <v>0.37655937499999997</v>
      </c>
      <c r="E23" s="86">
        <v>0.35378999999999999</v>
      </c>
      <c r="F23" s="86">
        <v>0.37272687500000001</v>
      </c>
      <c r="G23" s="86">
        <v>0.373368124999999</v>
      </c>
      <c r="H23" s="87">
        <v>0.36953249999999999</v>
      </c>
      <c r="I23" s="86">
        <v>0.37248187500000002</v>
      </c>
      <c r="J23" s="86">
        <v>0.35376562499999997</v>
      </c>
      <c r="K23" s="86">
        <v>0.33995687499999999</v>
      </c>
      <c r="L23" s="86">
        <v>0.32345312500000001</v>
      </c>
      <c r="M23" s="87">
        <v>0.37475562499999998</v>
      </c>
      <c r="N23" s="87">
        <v>0.33262437499999897</v>
      </c>
      <c r="O23" s="86">
        <v>0.32229875000000002</v>
      </c>
      <c r="P23" s="86">
        <v>0.30030812499999998</v>
      </c>
      <c r="Q23" s="86">
        <v>0.37653062500000001</v>
      </c>
      <c r="R23" s="86">
        <v>0.37669812499999999</v>
      </c>
      <c r="S23" s="91"/>
      <c r="T23" s="86">
        <v>0.46651500000000001</v>
      </c>
      <c r="U23" s="86">
        <v>0.46621062499999999</v>
      </c>
      <c r="V23" s="87">
        <v>0.46629874999999998</v>
      </c>
      <c r="W23" s="86">
        <v>0.46601562499999999</v>
      </c>
      <c r="X23" s="86">
        <v>0.40698062499999998</v>
      </c>
      <c r="Y23" s="86">
        <v>0.39846749999999997</v>
      </c>
      <c r="Z23" s="81">
        <v>0.43198687499999999</v>
      </c>
      <c r="AA23" s="81">
        <v>0.41516312500000002</v>
      </c>
      <c r="AB23" s="86">
        <v>0.41345562499999999</v>
      </c>
      <c r="AC23" s="87">
        <v>0.44285562499999997</v>
      </c>
      <c r="AD23" s="86">
        <v>0.42917187499999998</v>
      </c>
      <c r="AE23" s="86">
        <v>0.40932312499999901</v>
      </c>
      <c r="AF23" s="86">
        <v>0.46448062499999998</v>
      </c>
      <c r="AG23" s="86">
        <v>0.42074687500000002</v>
      </c>
      <c r="AH23" s="86">
        <v>0.40988750000000002</v>
      </c>
      <c r="AI23" s="86">
        <v>0.32809687499999901</v>
      </c>
      <c r="AJ23" s="86">
        <v>0.46626812499999998</v>
      </c>
      <c r="AK23" s="86">
        <v>0.46651500000000001</v>
      </c>
      <c r="AL23"/>
    </row>
    <row r="24" spans="1:38" s="81" customFormat="1">
      <c r="A24">
        <v>155</v>
      </c>
      <c r="B24">
        <v>0.39209250000000001</v>
      </c>
      <c r="C24" s="86">
        <v>0.39090374999999999</v>
      </c>
      <c r="D24" s="86">
        <v>0.392019374999999</v>
      </c>
      <c r="E24" s="86">
        <v>0.38200187499999999</v>
      </c>
      <c r="F24" s="86">
        <v>0.38510812500000002</v>
      </c>
      <c r="G24" s="86">
        <v>0.38490750000000001</v>
      </c>
      <c r="H24" s="87">
        <v>0.38232125</v>
      </c>
      <c r="I24" s="86">
        <v>0.38356437499999901</v>
      </c>
      <c r="J24" s="86">
        <v>0.37035124999999902</v>
      </c>
      <c r="K24" s="86">
        <v>0.35714999999999902</v>
      </c>
      <c r="L24" s="86">
        <v>0.33937874999999901</v>
      </c>
      <c r="M24" s="87">
        <v>0.39010374999999903</v>
      </c>
      <c r="N24" s="87">
        <v>0.34737249999999997</v>
      </c>
      <c r="O24" s="86">
        <v>0.33554874999999901</v>
      </c>
      <c r="P24" s="86">
        <v>0.32140125000000003</v>
      </c>
      <c r="Q24" s="86">
        <v>0.39200625</v>
      </c>
      <c r="R24" s="86">
        <v>0.39209250000000001</v>
      </c>
      <c r="S24" s="91"/>
      <c r="T24" s="86">
        <v>0.49328312499999999</v>
      </c>
      <c r="U24" s="86">
        <v>0.49415437499999998</v>
      </c>
      <c r="V24" s="87">
        <v>0.49320249999999999</v>
      </c>
      <c r="W24" s="86">
        <v>0.50296750000000001</v>
      </c>
      <c r="X24" s="86">
        <v>0.42584749999999999</v>
      </c>
      <c r="Y24" s="86">
        <v>0.41163249999999901</v>
      </c>
      <c r="Z24" s="81">
        <v>0.45856374999999999</v>
      </c>
      <c r="AA24" s="81">
        <v>0.43759625000000002</v>
      </c>
      <c r="AB24" s="86">
        <v>0.43374249999999998</v>
      </c>
      <c r="AC24" s="87">
        <v>0.47145500000000001</v>
      </c>
      <c r="AD24" s="86">
        <v>0.45688437500000001</v>
      </c>
      <c r="AE24" s="86">
        <v>0.440571874999999</v>
      </c>
      <c r="AF24" s="86">
        <v>0.49120124999999998</v>
      </c>
      <c r="AG24" s="86">
        <v>0.44905874999999901</v>
      </c>
      <c r="AH24" s="86">
        <v>0.43486124999999998</v>
      </c>
      <c r="AI24" s="86">
        <v>0.35024125</v>
      </c>
      <c r="AJ24" s="86">
        <v>0.49318062499999898</v>
      </c>
      <c r="AK24" s="86">
        <v>0.49328312499999999</v>
      </c>
      <c r="AL24"/>
    </row>
    <row r="25" spans="1:38" s="81" customFormat="1">
      <c r="A25">
        <v>160</v>
      </c>
      <c r="B25">
        <v>0.40922937500000001</v>
      </c>
      <c r="C25" s="86">
        <v>0.40967750000000003</v>
      </c>
      <c r="D25" s="86">
        <v>0.40919312499999999</v>
      </c>
      <c r="E25" s="86">
        <v>0.41278999999999999</v>
      </c>
      <c r="F25" s="86">
        <v>0.39706812499999999</v>
      </c>
      <c r="G25" s="86">
        <v>0.39539249999999998</v>
      </c>
      <c r="H25" s="87">
        <v>0.39472562500000002</v>
      </c>
      <c r="I25" s="86">
        <v>0.39386312499999998</v>
      </c>
      <c r="J25" s="86">
        <v>0.39002749999999897</v>
      </c>
      <c r="K25" s="86">
        <v>0.376453124999999</v>
      </c>
      <c r="L25" s="86">
        <v>0.35848562499999898</v>
      </c>
      <c r="M25" s="87">
        <v>0.40704687499999997</v>
      </c>
      <c r="N25" s="87">
        <v>0.36657624999999999</v>
      </c>
      <c r="O25" s="86">
        <v>0.351701874999999</v>
      </c>
      <c r="P25" s="86">
        <v>0.33916062499999899</v>
      </c>
      <c r="Q25" s="86">
        <v>0.40917937500000001</v>
      </c>
      <c r="R25" s="86">
        <v>0.40922937500000001</v>
      </c>
      <c r="S25" s="91"/>
      <c r="T25" s="86">
        <v>0.52030937499999996</v>
      </c>
      <c r="U25" s="86">
        <v>0.52129000000000003</v>
      </c>
      <c r="V25" s="87">
        <v>0.52023874999999997</v>
      </c>
      <c r="W25" s="86">
        <v>0.53573312499999903</v>
      </c>
      <c r="X25" s="86">
        <v>0.44416937499999998</v>
      </c>
      <c r="Y25" s="86">
        <v>0.42468187499999999</v>
      </c>
      <c r="Z25" s="81">
        <v>0.48760874999999998</v>
      </c>
      <c r="AA25" s="81">
        <v>0.46407624999999902</v>
      </c>
      <c r="AB25" s="86">
        <v>0.45796312500000003</v>
      </c>
      <c r="AC25" s="87">
        <v>0.50108562499999998</v>
      </c>
      <c r="AD25" s="86">
        <v>0.48868125000000001</v>
      </c>
      <c r="AE25" s="86">
        <v>0.46984374999999901</v>
      </c>
      <c r="AF25" s="86">
        <v>0.51838437500000001</v>
      </c>
      <c r="AG25" s="86">
        <v>0.47686624999999999</v>
      </c>
      <c r="AH25" s="86">
        <v>0.460984375</v>
      </c>
      <c r="AI25" s="86">
        <v>0.36900312499999999</v>
      </c>
      <c r="AJ25" s="86">
        <v>0.52022812500000004</v>
      </c>
      <c r="AK25" s="86">
        <v>0.52030937499999996</v>
      </c>
      <c r="AL25"/>
    </row>
    <row r="26" spans="1:38" s="81" customFormat="1">
      <c r="A26">
        <v>165</v>
      </c>
      <c r="B26">
        <v>0.42843249999999999</v>
      </c>
      <c r="C26" s="86">
        <v>0.42790499999999998</v>
      </c>
      <c r="D26" s="86">
        <v>0.428404375</v>
      </c>
      <c r="E26" s="86">
        <v>0.438089375</v>
      </c>
      <c r="F26" s="86">
        <v>0.40899312499999901</v>
      </c>
      <c r="G26" s="86">
        <v>0.40677124999999997</v>
      </c>
      <c r="H26" s="87">
        <v>0.40663499999999903</v>
      </c>
      <c r="I26" s="86">
        <v>0.40287250000000002</v>
      </c>
      <c r="J26" s="86">
        <v>0.41024749999999999</v>
      </c>
      <c r="K26" s="86">
        <v>0.39890062500000001</v>
      </c>
      <c r="L26" s="86">
        <v>0.37953749999999897</v>
      </c>
      <c r="M26" s="87">
        <v>0.42619062499999899</v>
      </c>
      <c r="N26" s="87">
        <v>0.386045625</v>
      </c>
      <c r="O26" s="86">
        <v>0.37044749999999999</v>
      </c>
      <c r="P26" s="86">
        <v>0.35797937499999999</v>
      </c>
      <c r="Q26" s="86">
        <v>0.42840062499999998</v>
      </c>
      <c r="R26" s="86">
        <v>0.42843249999999999</v>
      </c>
      <c r="S26" s="91"/>
      <c r="T26" s="86">
        <v>0.54720625000000001</v>
      </c>
      <c r="U26" s="86">
        <v>0.54659999999999997</v>
      </c>
      <c r="V26" s="87">
        <v>0.54717437499999999</v>
      </c>
      <c r="W26" s="86">
        <v>0.56345062499999898</v>
      </c>
      <c r="X26" s="86">
        <v>0.46316249999999998</v>
      </c>
      <c r="Y26" s="86">
        <v>0.43636999999999898</v>
      </c>
      <c r="Z26" s="81">
        <v>0.51456999999999997</v>
      </c>
      <c r="AA26" s="81">
        <v>0.48933437499999999</v>
      </c>
      <c r="AB26" s="86">
        <v>0.48276249999999998</v>
      </c>
      <c r="AC26" s="87">
        <v>0.53057062499999996</v>
      </c>
      <c r="AD26" s="86">
        <v>0.51764749999999904</v>
      </c>
      <c r="AE26" s="86">
        <v>0.49692249999999899</v>
      </c>
      <c r="AF26" s="86">
        <v>0.54495249999999995</v>
      </c>
      <c r="AG26" s="86">
        <v>0.50408499999999901</v>
      </c>
      <c r="AH26" s="86">
        <v>0.487518749999999</v>
      </c>
      <c r="AI26" s="86">
        <v>0.38871250000000002</v>
      </c>
      <c r="AJ26" s="86">
        <v>0.54716874999999998</v>
      </c>
      <c r="AK26" s="86">
        <v>0.54720625000000001</v>
      </c>
      <c r="AL26"/>
    </row>
    <row r="27" spans="1:38" s="81" customFormat="1">
      <c r="A27">
        <v>170</v>
      </c>
      <c r="B27">
        <v>0.44831437499999999</v>
      </c>
      <c r="C27" s="86">
        <v>0.447528125</v>
      </c>
      <c r="D27" s="86">
        <v>0.44830312500000002</v>
      </c>
      <c r="E27" s="86">
        <v>0.46417999999999998</v>
      </c>
      <c r="F27" s="86">
        <v>0.41919499999999998</v>
      </c>
      <c r="G27" s="86">
        <v>0.41724562499999901</v>
      </c>
      <c r="H27" s="87">
        <v>0.418638749999999</v>
      </c>
      <c r="I27" s="86">
        <v>0.41029500000000002</v>
      </c>
      <c r="J27" s="86">
        <v>0.43390000000000001</v>
      </c>
      <c r="K27" s="86">
        <v>0.42135187499999999</v>
      </c>
      <c r="L27" s="86">
        <v>0.39983437499999902</v>
      </c>
      <c r="M27" s="87">
        <v>0.44599</v>
      </c>
      <c r="N27" s="87">
        <v>0.40811437499999897</v>
      </c>
      <c r="O27" s="87">
        <v>0.38990999999999998</v>
      </c>
      <c r="P27" s="87">
        <v>0.37526624999999902</v>
      </c>
      <c r="Q27" s="86">
        <v>0.44830062500000001</v>
      </c>
      <c r="R27" s="86">
        <v>0.44831437499999999</v>
      </c>
      <c r="S27" s="91"/>
      <c r="T27" s="86">
        <v>0.57154875000000005</v>
      </c>
      <c r="U27" s="86">
        <v>0.56663375000000005</v>
      </c>
      <c r="V27" s="87">
        <v>0.57153999999999905</v>
      </c>
      <c r="W27" s="86">
        <v>0.58463874999999899</v>
      </c>
      <c r="X27" s="86">
        <v>0.48326187499999901</v>
      </c>
      <c r="Y27" s="86">
        <v>0.44677499999999998</v>
      </c>
      <c r="Z27" s="81">
        <v>0.53942187499999905</v>
      </c>
      <c r="AA27" s="81">
        <v>0.51303312499999998</v>
      </c>
      <c r="AB27" s="87">
        <v>0.50931812499999995</v>
      </c>
      <c r="AC27" s="87">
        <v>0.55519499999999999</v>
      </c>
      <c r="AD27" s="86">
        <v>0.544523125</v>
      </c>
      <c r="AE27" s="86">
        <v>0.52393249999999902</v>
      </c>
      <c r="AF27" s="86">
        <v>0.56928000000000001</v>
      </c>
      <c r="AG27" s="86">
        <v>0.52730124999999906</v>
      </c>
      <c r="AH27" s="87">
        <v>0.50754437499999905</v>
      </c>
      <c r="AI27" s="87">
        <v>0.40454687499999997</v>
      </c>
      <c r="AJ27" s="86">
        <v>0.5715325</v>
      </c>
      <c r="AK27" s="86">
        <v>0.57154875000000005</v>
      </c>
      <c r="AL27"/>
    </row>
    <row r="28" spans="1:38" s="83" customFormat="1">
      <c r="A28" s="83">
        <v>175</v>
      </c>
      <c r="B28" s="83">
        <v>0.46827812499999999</v>
      </c>
      <c r="C28" s="88">
        <v>0.46935812499999902</v>
      </c>
      <c r="D28" s="88">
        <v>0.46827125000000003</v>
      </c>
      <c r="E28" s="88">
        <v>0.48975999999999997</v>
      </c>
      <c r="F28" s="88">
        <v>0.43043187499999902</v>
      </c>
      <c r="G28" s="88">
        <v>0.42586687499999998</v>
      </c>
      <c r="H28" s="88">
        <v>0.431051249999999</v>
      </c>
      <c r="I28" s="88">
        <v>0.41615875000000002</v>
      </c>
      <c r="J28" s="88">
        <v>0.45731312499999999</v>
      </c>
      <c r="K28" s="88">
        <v>0.446655625</v>
      </c>
      <c r="L28" s="88">
        <v>0.42710375</v>
      </c>
      <c r="M28" s="88">
        <v>0.46605124999999997</v>
      </c>
      <c r="N28" s="88">
        <v>0.43287749999999903</v>
      </c>
      <c r="O28" s="88">
        <v>0.41109687499999997</v>
      </c>
      <c r="P28" s="88">
        <v>0.39121250000000002</v>
      </c>
      <c r="Q28" s="88">
        <v>0.46827125000000003</v>
      </c>
      <c r="R28" s="88">
        <v>0.46827812499999999</v>
      </c>
      <c r="S28" s="91"/>
      <c r="T28" s="88">
        <v>0.58982562500000002</v>
      </c>
      <c r="U28" s="88">
        <v>0.58588874999999996</v>
      </c>
      <c r="V28" s="88">
        <v>0.58982062499999999</v>
      </c>
      <c r="W28" s="88">
        <v>0.60249312499999996</v>
      </c>
      <c r="X28" s="88">
        <v>0.50000374999999997</v>
      </c>
      <c r="Y28" s="88">
        <v>0.45366875000000001</v>
      </c>
      <c r="Z28" s="83">
        <v>0.561329999999999</v>
      </c>
      <c r="AA28" s="83">
        <v>0.536490625</v>
      </c>
      <c r="AB28" s="88">
        <v>0.53383187499999996</v>
      </c>
      <c r="AC28" s="88">
        <v>0.57648687499999995</v>
      </c>
      <c r="AD28" s="88">
        <v>0.56683812499999997</v>
      </c>
      <c r="AE28" s="88">
        <v>0.54427437499999998</v>
      </c>
      <c r="AF28" s="88">
        <v>0.58748437499999995</v>
      </c>
      <c r="AG28" s="88">
        <v>0.55015999999999998</v>
      </c>
      <c r="AH28" s="88">
        <v>0.52895874999999903</v>
      </c>
      <c r="AI28" s="88">
        <v>0.41826187500000001</v>
      </c>
      <c r="AJ28" s="88">
        <v>0.58981562499999995</v>
      </c>
      <c r="AK28" s="88">
        <v>0.58982562500000002</v>
      </c>
    </row>
    <row r="29" spans="1:38" s="81" customFormat="1">
      <c r="A29">
        <v>180</v>
      </c>
      <c r="B29">
        <v>0.49284125000000001</v>
      </c>
      <c r="C29" s="86">
        <v>0.49232874999999998</v>
      </c>
      <c r="D29" s="86">
        <v>0.49283749999999998</v>
      </c>
      <c r="E29" s="86">
        <v>0.51253375000000001</v>
      </c>
      <c r="F29" s="86">
        <v>0.44380874999999997</v>
      </c>
      <c r="G29" s="86">
        <v>0.43784374999999998</v>
      </c>
      <c r="H29" s="87">
        <v>0.44851000000000002</v>
      </c>
      <c r="I29" s="86">
        <v>0.42251562500000001</v>
      </c>
      <c r="J29" s="86">
        <v>0.48208875000000001</v>
      </c>
      <c r="K29" s="86">
        <v>0.47348437499999901</v>
      </c>
      <c r="L29" s="86">
        <v>0.45339499999999999</v>
      </c>
      <c r="M29" s="87">
        <v>0.49060062500000001</v>
      </c>
      <c r="N29" s="87">
        <v>0.459085625</v>
      </c>
      <c r="O29" s="86">
        <v>0.43600687500000002</v>
      </c>
      <c r="P29" s="86">
        <v>0.40888875000000002</v>
      </c>
      <c r="Q29" s="86">
        <v>0.49283499999999902</v>
      </c>
      <c r="R29" s="86">
        <v>0.49284125000000001</v>
      </c>
      <c r="S29" s="91"/>
      <c r="T29" s="86">
        <v>0.60753499999999905</v>
      </c>
      <c r="U29" s="86">
        <v>0.60431812499999904</v>
      </c>
      <c r="V29" s="87">
        <v>0.60753499999999905</v>
      </c>
      <c r="W29" s="86">
        <v>0.61876562499999999</v>
      </c>
      <c r="X29" s="86">
        <v>0.51987687500000002</v>
      </c>
      <c r="Y29" s="86">
        <v>0.46421437499999901</v>
      </c>
      <c r="Z29" s="81">
        <v>0.58393562499999996</v>
      </c>
      <c r="AA29" s="81">
        <v>0.55863375000000004</v>
      </c>
      <c r="AB29" s="86">
        <v>0.55892500000000001</v>
      </c>
      <c r="AC29" s="87">
        <v>0.59771624999999995</v>
      </c>
      <c r="AD29" s="86">
        <v>0.58877999999999997</v>
      </c>
      <c r="AE29" s="86">
        <v>0.56601875000000001</v>
      </c>
      <c r="AF29" s="86">
        <v>0.60529812500000002</v>
      </c>
      <c r="AG29" s="86">
        <v>0.57382</v>
      </c>
      <c r="AH29" s="86">
        <v>0.54852000000000001</v>
      </c>
      <c r="AI29" s="86">
        <v>0.43409124999999998</v>
      </c>
      <c r="AJ29" s="86">
        <v>0.60753374999999998</v>
      </c>
      <c r="AK29" s="86">
        <v>0.60753499999999905</v>
      </c>
      <c r="AL29"/>
    </row>
    <row r="30" spans="1:38" s="81" customFormat="1">
      <c r="A30">
        <v>185</v>
      </c>
      <c r="B30">
        <v>0.51721187499999999</v>
      </c>
      <c r="C30" s="86">
        <v>0.51582312500000005</v>
      </c>
      <c r="D30" s="86">
        <v>0.51719999999999999</v>
      </c>
      <c r="E30" s="86">
        <v>0.53537937499999999</v>
      </c>
      <c r="F30" s="86">
        <v>0.45953062499999903</v>
      </c>
      <c r="G30" s="86">
        <v>0.450671875</v>
      </c>
      <c r="H30" s="87">
        <v>0.46616875000000002</v>
      </c>
      <c r="I30" s="86">
        <v>0.43143624999999902</v>
      </c>
      <c r="J30" s="86">
        <v>0.51005875000000001</v>
      </c>
      <c r="K30" s="86">
        <v>0.50068062499999999</v>
      </c>
      <c r="L30" s="86">
        <v>0.47909374999999998</v>
      </c>
      <c r="M30" s="87">
        <v>0.51473187499999995</v>
      </c>
      <c r="N30" s="87">
        <v>0.48641124999999902</v>
      </c>
      <c r="O30" s="86">
        <v>0.46193062499999998</v>
      </c>
      <c r="P30" s="86">
        <v>0.42711874999999899</v>
      </c>
      <c r="Q30" s="86">
        <v>0.51719999999999999</v>
      </c>
      <c r="R30" s="86">
        <v>0.51721187499999999</v>
      </c>
      <c r="S30" s="91"/>
      <c r="T30" s="86">
        <v>0.62503562499999998</v>
      </c>
      <c r="U30" s="86">
        <v>0.61818187499999999</v>
      </c>
      <c r="V30" s="87">
        <v>0.62503312499999997</v>
      </c>
      <c r="W30" s="86">
        <v>0.63132312499999999</v>
      </c>
      <c r="X30" s="86">
        <v>0.53753625000000005</v>
      </c>
      <c r="Y30" s="86">
        <v>0.47475499999999998</v>
      </c>
      <c r="Z30" s="81">
        <v>0.602105</v>
      </c>
      <c r="AA30" s="81">
        <v>0.57865562500000001</v>
      </c>
      <c r="AB30" s="86">
        <v>0.58321500000000004</v>
      </c>
      <c r="AC30" s="87">
        <v>0.61622812500000002</v>
      </c>
      <c r="AD30" s="86">
        <v>0.60898312499999996</v>
      </c>
      <c r="AE30" s="86">
        <v>0.58524437500000004</v>
      </c>
      <c r="AF30" s="86">
        <v>0.62284812499999997</v>
      </c>
      <c r="AG30" s="86">
        <v>0.59218562499999905</v>
      </c>
      <c r="AH30" s="86">
        <v>0.5680925</v>
      </c>
      <c r="AI30" s="86">
        <v>0.44893875</v>
      </c>
      <c r="AJ30" s="86">
        <v>0.62503312499999997</v>
      </c>
      <c r="AK30" s="86">
        <v>0.62503562499999998</v>
      </c>
      <c r="AL30"/>
    </row>
    <row r="31" spans="1:38" s="81" customFormat="1">
      <c r="A31">
        <v>190</v>
      </c>
      <c r="B31">
        <v>0.54299187500000001</v>
      </c>
      <c r="C31" s="86">
        <v>0.53930124999999896</v>
      </c>
      <c r="D31" s="86">
        <v>0.54299187500000001</v>
      </c>
      <c r="E31" s="86">
        <v>0.557995625</v>
      </c>
      <c r="F31" s="86">
        <v>0.47543812499999999</v>
      </c>
      <c r="G31" s="86">
        <v>0.46503375000000002</v>
      </c>
      <c r="H31" s="87">
        <v>0.48889749999999998</v>
      </c>
      <c r="I31" s="86">
        <v>0.43915749999999998</v>
      </c>
      <c r="J31" s="86">
        <v>0.53491249999999901</v>
      </c>
      <c r="K31" s="86">
        <v>0.52810749999999995</v>
      </c>
      <c r="L31" s="86">
        <v>0.50678250000000002</v>
      </c>
      <c r="M31" s="87">
        <v>0.54064062499999999</v>
      </c>
      <c r="N31" s="87">
        <v>0.51468124999999998</v>
      </c>
      <c r="O31" s="86">
        <v>0.49014374999999999</v>
      </c>
      <c r="P31" s="86">
        <v>0.44503062500000001</v>
      </c>
      <c r="Q31" s="86">
        <v>0.54299187500000001</v>
      </c>
      <c r="R31" s="86">
        <v>0.54299187500000001</v>
      </c>
      <c r="S31" s="91"/>
      <c r="T31" s="86">
        <v>0.63578812499999904</v>
      </c>
      <c r="U31" s="86">
        <v>0.63250375000000003</v>
      </c>
      <c r="V31" s="87">
        <v>0.63578687499999997</v>
      </c>
      <c r="W31" s="86">
        <v>0.64399687500000002</v>
      </c>
      <c r="X31" s="86">
        <v>0.55699937499999996</v>
      </c>
      <c r="Y31" s="86">
        <v>0.48502812499999998</v>
      </c>
      <c r="Z31" s="81">
        <v>0.61868999999999996</v>
      </c>
      <c r="AA31" s="81">
        <v>0.59767812499999995</v>
      </c>
      <c r="AB31" s="86">
        <v>0.61004999999999998</v>
      </c>
      <c r="AC31" s="87">
        <v>0.63123437500000001</v>
      </c>
      <c r="AD31" s="86">
        <v>0.623847499999999</v>
      </c>
      <c r="AE31" s="86">
        <v>0.60309999999999997</v>
      </c>
      <c r="AF31" s="86">
        <v>0.63338562499999995</v>
      </c>
      <c r="AG31" s="86">
        <v>0.61094812499999995</v>
      </c>
      <c r="AH31" s="86">
        <v>0.583450625</v>
      </c>
      <c r="AI31" s="86">
        <v>0.46384999999999998</v>
      </c>
      <c r="AJ31" s="86">
        <v>0.63578687499999997</v>
      </c>
      <c r="AK31" s="86">
        <v>0.63578812499999904</v>
      </c>
      <c r="AL31"/>
    </row>
    <row r="32" spans="1:38" s="81" customFormat="1">
      <c r="A32">
        <v>195</v>
      </c>
      <c r="B32">
        <v>0.56655624999999898</v>
      </c>
      <c r="C32" s="86">
        <v>0.56323500000000004</v>
      </c>
      <c r="D32" s="86">
        <v>0.56655624999999898</v>
      </c>
      <c r="E32" s="86">
        <v>0.58098562499999995</v>
      </c>
      <c r="F32" s="86">
        <v>0.49314812499999999</v>
      </c>
      <c r="G32" s="86">
        <v>0.483946875</v>
      </c>
      <c r="H32" s="87">
        <v>0.51294812499999998</v>
      </c>
      <c r="I32" s="86">
        <v>0.45062124999999997</v>
      </c>
      <c r="J32" s="86">
        <v>0.56133562499999901</v>
      </c>
      <c r="K32" s="86">
        <v>0.55662812500000003</v>
      </c>
      <c r="L32" s="86">
        <v>0.53511124999999904</v>
      </c>
      <c r="M32" s="87">
        <v>0.56428</v>
      </c>
      <c r="N32" s="87">
        <v>0.54228374999999995</v>
      </c>
      <c r="O32" s="86">
        <v>0.51671</v>
      </c>
      <c r="P32" s="86">
        <v>0.46765999999999902</v>
      </c>
      <c r="Q32" s="86">
        <v>0.56655624999999898</v>
      </c>
      <c r="R32" s="86">
        <v>0.56655624999999898</v>
      </c>
      <c r="S32" s="91"/>
      <c r="T32" s="86">
        <v>0.65035937499999896</v>
      </c>
      <c r="U32" s="86">
        <v>0.64417562500000003</v>
      </c>
      <c r="V32" s="87">
        <v>0.65035937499999896</v>
      </c>
      <c r="W32" s="86">
        <v>0.65482937499999905</v>
      </c>
      <c r="X32" s="86">
        <v>0.57620125</v>
      </c>
      <c r="Y32" s="86">
        <v>0.49673499999999998</v>
      </c>
      <c r="Z32" s="81">
        <v>0.63311312499999906</v>
      </c>
      <c r="AA32" s="81">
        <v>0.613565625</v>
      </c>
      <c r="AB32" s="86">
        <v>0.632868124999999</v>
      </c>
      <c r="AC32" s="87">
        <v>0.646196875</v>
      </c>
      <c r="AD32" s="86">
        <v>0.64024312499999902</v>
      </c>
      <c r="AE32" s="86">
        <v>0.62267187499999999</v>
      </c>
      <c r="AF32" s="86">
        <v>0.64786687499999895</v>
      </c>
      <c r="AG32" s="86">
        <v>0.62755249999999996</v>
      </c>
      <c r="AH32" s="86">
        <v>0.60227687500000004</v>
      </c>
      <c r="AI32" s="86">
        <v>0.48164875000000001</v>
      </c>
      <c r="AJ32" s="86">
        <v>0.65035937499999896</v>
      </c>
      <c r="AK32" s="86">
        <v>0.65035937499999896</v>
      </c>
      <c r="AL32"/>
    </row>
    <row r="33" spans="1:70" s="81" customFormat="1">
      <c r="A33">
        <v>200</v>
      </c>
      <c r="B33">
        <v>0.59123937500000001</v>
      </c>
      <c r="C33" s="86">
        <v>0.58390312499999997</v>
      </c>
      <c r="D33" s="86">
        <v>0.591236875</v>
      </c>
      <c r="E33" s="86">
        <v>0.60100312499999997</v>
      </c>
      <c r="F33" s="86">
        <v>0.51340562499999998</v>
      </c>
      <c r="G33" s="86">
        <v>0.50155125</v>
      </c>
      <c r="H33" s="87">
        <v>0.53968062499999903</v>
      </c>
      <c r="I33" s="86">
        <v>0.46265374999999997</v>
      </c>
      <c r="J33" s="86">
        <v>0.58815187499999899</v>
      </c>
      <c r="K33" s="86">
        <v>0.58203812499999996</v>
      </c>
      <c r="L33" s="86">
        <v>0.56509999999999905</v>
      </c>
      <c r="M33" s="87">
        <v>0.58895750000000002</v>
      </c>
      <c r="N33" s="87">
        <v>0.56851312499999995</v>
      </c>
      <c r="O33" s="86">
        <v>0.54476374999999999</v>
      </c>
      <c r="P33" s="86">
        <v>0.48830687499999997</v>
      </c>
      <c r="Q33" s="86">
        <v>0.591236875</v>
      </c>
      <c r="R33" s="86">
        <v>0.59123937500000001</v>
      </c>
      <c r="S33" s="91"/>
      <c r="T33" s="86">
        <v>0.66109874999999996</v>
      </c>
      <c r="U33" s="86">
        <v>0.65497687500000001</v>
      </c>
      <c r="V33" s="87">
        <v>0.66109437500000001</v>
      </c>
      <c r="W33" s="86">
        <v>0.66456812499999995</v>
      </c>
      <c r="X33" s="86">
        <v>0.59101749999999997</v>
      </c>
      <c r="Y33" s="86">
        <v>0.50964812500000001</v>
      </c>
      <c r="Z33" s="81">
        <v>0.64388124999999996</v>
      </c>
      <c r="AA33" s="81">
        <v>0.627953125</v>
      </c>
      <c r="AB33" s="86">
        <v>0.65226437499999901</v>
      </c>
      <c r="AC33" s="87">
        <v>0.65853375000000003</v>
      </c>
      <c r="AD33" s="86">
        <v>0.65400562499999904</v>
      </c>
      <c r="AE33" s="86">
        <v>0.6360825</v>
      </c>
      <c r="AF33" s="86">
        <v>0.65875625000000004</v>
      </c>
      <c r="AG33" s="86">
        <v>0.64302250000000005</v>
      </c>
      <c r="AH33" s="86">
        <v>0.61724374999999998</v>
      </c>
      <c r="AI33" s="86">
        <v>0.49523250000000002</v>
      </c>
      <c r="AJ33" s="86">
        <v>0.66109437500000001</v>
      </c>
      <c r="AK33" s="86">
        <v>0.66109874999999996</v>
      </c>
      <c r="AL33"/>
    </row>
    <row r="34" spans="1:70" s="81" customFormat="1">
      <c r="A34">
        <v>205</v>
      </c>
      <c r="B34">
        <v>0.615556875</v>
      </c>
      <c r="C34" s="86">
        <v>0.60736562499999902</v>
      </c>
      <c r="D34" s="86">
        <v>0.615556875</v>
      </c>
      <c r="E34" s="86">
        <v>0.62236250000000004</v>
      </c>
      <c r="F34" s="86">
        <v>0.53342249999999902</v>
      </c>
      <c r="G34" s="86">
        <v>0.52172687500000003</v>
      </c>
      <c r="H34" s="87">
        <v>0.57257875000000003</v>
      </c>
      <c r="I34" s="86">
        <v>0.47416187499999901</v>
      </c>
      <c r="J34" s="86">
        <v>0.60977749999999997</v>
      </c>
      <c r="K34" s="86">
        <v>0.60632874999999997</v>
      </c>
      <c r="L34" s="86">
        <v>0.59368562499999999</v>
      </c>
      <c r="M34" s="87">
        <v>0.61323562499999995</v>
      </c>
      <c r="N34" s="87">
        <v>0.59645437499999998</v>
      </c>
      <c r="O34" s="87">
        <v>0.57320249999999995</v>
      </c>
      <c r="P34" s="87">
        <v>0.51143375000000002</v>
      </c>
      <c r="Q34" s="86">
        <v>0.615556875</v>
      </c>
      <c r="R34" s="86">
        <v>0.615556875</v>
      </c>
      <c r="S34" s="91"/>
      <c r="T34" s="86">
        <v>0.67156499999999997</v>
      </c>
      <c r="U34" s="86">
        <v>0.665435</v>
      </c>
      <c r="V34" s="87">
        <v>0.67156499999999997</v>
      </c>
      <c r="W34" s="86">
        <v>0.67438562499999999</v>
      </c>
      <c r="X34" s="86">
        <v>0.60693687499999904</v>
      </c>
      <c r="Y34" s="86">
        <v>0.52459312499999899</v>
      </c>
      <c r="Z34" s="81">
        <v>0.65482437500000001</v>
      </c>
      <c r="AA34" s="81">
        <v>0.64114874999999905</v>
      </c>
      <c r="AB34" s="87">
        <v>0.67405812499999995</v>
      </c>
      <c r="AC34" s="87">
        <v>0.67021500000000001</v>
      </c>
      <c r="AD34" s="86">
        <v>0.66704062499999905</v>
      </c>
      <c r="AE34" s="86">
        <v>0.65312250000000005</v>
      </c>
      <c r="AF34" s="86">
        <v>0.66900249999999895</v>
      </c>
      <c r="AG34" s="86">
        <v>0.65810437499999996</v>
      </c>
      <c r="AH34" s="87">
        <v>0.63267125000000002</v>
      </c>
      <c r="AI34" s="87">
        <v>0.51243749999999999</v>
      </c>
      <c r="AJ34" s="86">
        <v>0.67156499999999997</v>
      </c>
      <c r="AK34" s="86">
        <v>0.67156499999999997</v>
      </c>
      <c r="AL34"/>
    </row>
    <row r="35" spans="1:70" s="81" customFormat="1">
      <c r="A35">
        <v>210</v>
      </c>
      <c r="B35">
        <v>0.63634312500000001</v>
      </c>
      <c r="C35" s="86">
        <v>0.62687749999999998</v>
      </c>
      <c r="D35" s="86">
        <v>0.63634312500000001</v>
      </c>
      <c r="E35" s="86">
        <v>0.64054499999999903</v>
      </c>
      <c r="F35" s="86">
        <v>0.55539187499999898</v>
      </c>
      <c r="G35" s="86">
        <v>0.54295562499999905</v>
      </c>
      <c r="H35" s="87">
        <v>0.60214999999999996</v>
      </c>
      <c r="I35" s="86">
        <v>0.48993624999999902</v>
      </c>
      <c r="J35" s="86">
        <v>0.63230687500000005</v>
      </c>
      <c r="K35" s="86">
        <v>0.62860000000000005</v>
      </c>
      <c r="L35" s="86">
        <v>0.61749624999999997</v>
      </c>
      <c r="M35" s="87">
        <v>0.63426437499999999</v>
      </c>
      <c r="N35" s="87">
        <v>0.62000499999999903</v>
      </c>
      <c r="O35" s="86">
        <v>0.59890687499999995</v>
      </c>
      <c r="P35" s="86">
        <v>0.53497062500000003</v>
      </c>
      <c r="Q35" s="86">
        <v>0.63634312500000001</v>
      </c>
      <c r="R35" s="86">
        <v>0.63634312500000001</v>
      </c>
      <c r="S35" s="91"/>
      <c r="T35" s="86">
        <v>0.68228500000000003</v>
      </c>
      <c r="U35" s="86">
        <v>0.67423499999999903</v>
      </c>
      <c r="V35" s="87">
        <v>0.68228250000000001</v>
      </c>
      <c r="W35" s="86">
        <v>0.68421500000000002</v>
      </c>
      <c r="X35" s="86">
        <v>0.62024999999999997</v>
      </c>
      <c r="Y35" s="86">
        <v>0.54052499999999903</v>
      </c>
      <c r="Z35" s="81">
        <v>0.66539749999999998</v>
      </c>
      <c r="AA35" s="81">
        <v>0.652153125</v>
      </c>
      <c r="AB35" s="86">
        <v>0.69119125000000003</v>
      </c>
      <c r="AC35" s="87">
        <v>0.68273562499999996</v>
      </c>
      <c r="AD35" s="86">
        <v>0.679411875</v>
      </c>
      <c r="AE35" s="86">
        <v>0.66680062500000004</v>
      </c>
      <c r="AF35" s="86">
        <v>0.67942749999999996</v>
      </c>
      <c r="AG35" s="86">
        <v>0.67150062499999996</v>
      </c>
      <c r="AH35" s="86">
        <v>0.64672750000000001</v>
      </c>
      <c r="AI35" s="86">
        <v>0.52928062499999995</v>
      </c>
      <c r="AJ35" s="86">
        <v>0.68228250000000001</v>
      </c>
      <c r="AK35" s="86">
        <v>0.68228500000000003</v>
      </c>
      <c r="AL35"/>
    </row>
    <row r="36" spans="1:70" s="81" customFormat="1">
      <c r="A36">
        <v>215</v>
      </c>
      <c r="B36">
        <v>0.65756937500000001</v>
      </c>
      <c r="C36" s="86">
        <v>0.65087312499999905</v>
      </c>
      <c r="D36" s="86">
        <v>0.65756937500000001</v>
      </c>
      <c r="E36" s="86">
        <v>0.66282874999999997</v>
      </c>
      <c r="F36" s="86">
        <v>0.57855250000000003</v>
      </c>
      <c r="G36" s="86">
        <v>0.56522187499999998</v>
      </c>
      <c r="H36" s="87">
        <v>0.63512749999999896</v>
      </c>
      <c r="I36" s="86">
        <v>0.50636624999999902</v>
      </c>
      <c r="J36" s="86">
        <v>0.65785499999999997</v>
      </c>
      <c r="K36" s="86">
        <v>0.653801249999999</v>
      </c>
      <c r="L36" s="86">
        <v>0.64358562500000005</v>
      </c>
      <c r="M36" s="87">
        <v>0.65530187500000003</v>
      </c>
      <c r="N36" s="87">
        <v>0.64593062499999998</v>
      </c>
      <c r="O36" s="86">
        <v>0.62377749999999899</v>
      </c>
      <c r="P36" s="86">
        <v>0.56078499999999998</v>
      </c>
      <c r="Q36" s="86">
        <v>0.65756937500000001</v>
      </c>
      <c r="R36" s="86">
        <v>0.65756937500000001</v>
      </c>
      <c r="S36" s="91"/>
      <c r="T36" s="86">
        <v>0.69564749999999997</v>
      </c>
      <c r="U36" s="86">
        <v>0.68519249999999998</v>
      </c>
      <c r="V36" s="87">
        <v>0.69564749999999997</v>
      </c>
      <c r="W36" s="86">
        <v>0.69610499999999897</v>
      </c>
      <c r="X36" s="86">
        <v>0.63610875</v>
      </c>
      <c r="Y36" s="86">
        <v>0.55910499999999996</v>
      </c>
      <c r="Z36" s="81">
        <v>0.67767999999999995</v>
      </c>
      <c r="AA36" s="81">
        <v>0.66602687500000002</v>
      </c>
      <c r="AB36" s="86">
        <v>0.71106374999999999</v>
      </c>
      <c r="AC36" s="87">
        <v>0.69598249999999995</v>
      </c>
      <c r="AD36" s="86">
        <v>0.69408437499999998</v>
      </c>
      <c r="AE36" s="86">
        <v>0.68352437499999996</v>
      </c>
      <c r="AF36" s="86">
        <v>0.69277124999999995</v>
      </c>
      <c r="AG36" s="86">
        <v>0.68765624999999997</v>
      </c>
      <c r="AH36" s="86">
        <v>0.66466812499999905</v>
      </c>
      <c r="AI36" s="86">
        <v>0.54883062500000002</v>
      </c>
      <c r="AJ36" s="86">
        <v>0.69564749999999997</v>
      </c>
      <c r="AK36" s="86">
        <v>0.69564749999999997</v>
      </c>
      <c r="AL36"/>
    </row>
    <row r="37" spans="1:70" s="81" customFormat="1">
      <c r="A37">
        <v>220</v>
      </c>
      <c r="B37">
        <v>0.67946312499999995</v>
      </c>
      <c r="C37" s="86">
        <v>0.66872562499999999</v>
      </c>
      <c r="D37" s="86">
        <v>0.67946312499999995</v>
      </c>
      <c r="E37" s="86">
        <v>0.67983249999999995</v>
      </c>
      <c r="F37" s="86">
        <v>0.59828437499999998</v>
      </c>
      <c r="G37" s="86">
        <v>0.585072499999999</v>
      </c>
      <c r="H37" s="87">
        <v>0.66821437500000003</v>
      </c>
      <c r="I37" s="86">
        <v>0.52539250000000004</v>
      </c>
      <c r="J37" s="86">
        <v>0.67484875</v>
      </c>
      <c r="K37" s="86">
        <v>0.67502375000000003</v>
      </c>
      <c r="L37" s="86">
        <v>0.66639437499999998</v>
      </c>
      <c r="M37" s="87">
        <v>0.677581875</v>
      </c>
      <c r="N37" s="87">
        <v>0.66715250000000004</v>
      </c>
      <c r="O37" s="86">
        <v>0.64987562499999996</v>
      </c>
      <c r="P37" s="86">
        <v>0.58281499999999997</v>
      </c>
      <c r="Q37" s="86">
        <v>0.67946312499999995</v>
      </c>
      <c r="R37" s="86">
        <v>0.67946312499999995</v>
      </c>
      <c r="S37" s="91"/>
      <c r="T37" s="86">
        <v>0.70445999999999898</v>
      </c>
      <c r="U37" s="86">
        <v>0.69314937499999996</v>
      </c>
      <c r="V37" s="87">
        <v>0.70445999999999898</v>
      </c>
      <c r="W37" s="86">
        <v>0.70558312499999998</v>
      </c>
      <c r="X37" s="86">
        <v>0.64747437499999905</v>
      </c>
      <c r="Y37" s="86">
        <v>0.57736999999999905</v>
      </c>
      <c r="Z37" s="81">
        <v>0.68679749999999995</v>
      </c>
      <c r="AA37" s="81">
        <v>0.67545499999999903</v>
      </c>
      <c r="AB37" s="86">
        <v>0.72861749999999903</v>
      </c>
      <c r="AC37" s="87">
        <v>0.70696562499999904</v>
      </c>
      <c r="AD37" s="86">
        <v>0.706544375</v>
      </c>
      <c r="AE37" s="86">
        <v>0.69893624999999904</v>
      </c>
      <c r="AF37" s="86">
        <v>0.70147375000000001</v>
      </c>
      <c r="AG37" s="86">
        <v>0.69987187499999903</v>
      </c>
      <c r="AH37" s="86">
        <v>0.68017124999999901</v>
      </c>
      <c r="AI37" s="86">
        <v>0.56459375000000001</v>
      </c>
      <c r="AJ37" s="86">
        <v>0.70445999999999898</v>
      </c>
      <c r="AK37" s="86">
        <v>0.70445999999999898</v>
      </c>
      <c r="AL37"/>
    </row>
    <row r="38" spans="1:70" s="81" customFormat="1">
      <c r="A38">
        <v>225</v>
      </c>
      <c r="B38">
        <v>0.69421187499999903</v>
      </c>
      <c r="C38" s="86">
        <v>0.68935687499999998</v>
      </c>
      <c r="D38" s="86">
        <v>0.69421187499999903</v>
      </c>
      <c r="E38" s="86">
        <v>0.69964437499999999</v>
      </c>
      <c r="F38" s="86">
        <v>0.62164437500000003</v>
      </c>
      <c r="G38" s="86">
        <v>0.60863624999999999</v>
      </c>
      <c r="H38" s="87">
        <v>0.69938250000000002</v>
      </c>
      <c r="I38" s="86">
        <v>0.54196500000000003</v>
      </c>
      <c r="J38" s="86">
        <v>0.69433562500000001</v>
      </c>
      <c r="K38" s="86">
        <v>0.69431687499999994</v>
      </c>
      <c r="L38" s="86">
        <v>0.68765124999999905</v>
      </c>
      <c r="M38" s="87">
        <v>0.69246062499999905</v>
      </c>
      <c r="N38" s="87">
        <v>0.6900075</v>
      </c>
      <c r="O38" s="86">
        <v>0.66905749999999997</v>
      </c>
      <c r="P38" s="86">
        <v>0.60295499999999902</v>
      </c>
      <c r="Q38" s="86">
        <v>0.69421187499999903</v>
      </c>
      <c r="R38" s="86">
        <v>0.69421187499999903</v>
      </c>
      <c r="S38" s="91"/>
      <c r="T38" s="86">
        <v>0.71872000000000003</v>
      </c>
      <c r="U38" s="86">
        <v>0.70262374999999999</v>
      </c>
      <c r="V38" s="87">
        <v>0.71872000000000003</v>
      </c>
      <c r="W38" s="86">
        <v>0.71732750000000001</v>
      </c>
      <c r="X38" s="86">
        <v>0.65993749999999995</v>
      </c>
      <c r="Y38" s="86">
        <v>0.59470687499999997</v>
      </c>
      <c r="Z38" s="81">
        <v>0.69601374999999999</v>
      </c>
      <c r="AA38" s="81">
        <v>0.68624874999999896</v>
      </c>
      <c r="AB38" s="86">
        <v>0.74503999999999904</v>
      </c>
      <c r="AC38" s="87">
        <v>0.71840562499999905</v>
      </c>
      <c r="AD38" s="86">
        <v>0.71961249999999999</v>
      </c>
      <c r="AE38" s="86">
        <v>0.71393124999999902</v>
      </c>
      <c r="AF38" s="86">
        <v>0.71565499999999904</v>
      </c>
      <c r="AG38" s="86">
        <v>0.71384249999999905</v>
      </c>
      <c r="AH38" s="86">
        <v>0.69625124999999999</v>
      </c>
      <c r="AI38" s="86">
        <v>0.58088687499999903</v>
      </c>
      <c r="AJ38" s="86">
        <v>0.71872000000000003</v>
      </c>
      <c r="AK38" s="86">
        <v>0.71872000000000003</v>
      </c>
      <c r="AL38"/>
    </row>
    <row r="39" spans="1:70" s="81" customFormat="1">
      <c r="A39">
        <v>230</v>
      </c>
      <c r="B39">
        <v>0.71570500000000004</v>
      </c>
      <c r="C39" s="86">
        <v>0.70642874999999905</v>
      </c>
      <c r="D39" s="86">
        <v>0.71570500000000004</v>
      </c>
      <c r="E39" s="86">
        <v>0.71638312500000001</v>
      </c>
      <c r="F39" s="86">
        <v>0.63830999999999904</v>
      </c>
      <c r="G39" s="86">
        <v>0.62843249999999995</v>
      </c>
      <c r="H39" s="87">
        <v>0.72855874999999903</v>
      </c>
      <c r="I39" s="86">
        <v>0.56288625000000003</v>
      </c>
      <c r="J39" s="86">
        <v>0.71334437499999903</v>
      </c>
      <c r="K39" s="86">
        <v>0.71428562500000004</v>
      </c>
      <c r="L39" s="86">
        <v>0.706051875</v>
      </c>
      <c r="M39" s="87">
        <v>0.71407624999999997</v>
      </c>
      <c r="N39" s="87">
        <v>0.708899375</v>
      </c>
      <c r="O39" s="86">
        <v>0.69499374999999997</v>
      </c>
      <c r="P39" s="86">
        <v>0.62742624999999996</v>
      </c>
      <c r="Q39" s="86">
        <v>0.71570500000000004</v>
      </c>
      <c r="R39" s="86">
        <v>0.71570500000000004</v>
      </c>
      <c r="S39" s="91"/>
      <c r="T39" s="86">
        <v>0.730336875</v>
      </c>
      <c r="U39" s="86">
        <v>0.71245437499999997</v>
      </c>
      <c r="V39" s="87">
        <v>0.730336875</v>
      </c>
      <c r="W39" s="86">
        <v>0.73032874999999997</v>
      </c>
      <c r="X39" s="86">
        <v>0.67286374999999998</v>
      </c>
      <c r="Y39" s="86">
        <v>0.61399499999999996</v>
      </c>
      <c r="Z39" s="81">
        <v>0.70856812499999999</v>
      </c>
      <c r="AA39" s="81">
        <v>0.69777</v>
      </c>
      <c r="AB39" s="86">
        <v>0.76244624999999999</v>
      </c>
      <c r="AC39" s="87">
        <v>0.73147499999999999</v>
      </c>
      <c r="AD39" s="86">
        <v>0.73218000000000005</v>
      </c>
      <c r="AE39" s="86">
        <v>0.72976375000000004</v>
      </c>
      <c r="AF39" s="86">
        <v>0.72705312499999997</v>
      </c>
      <c r="AG39" s="86">
        <v>0.72891062499999904</v>
      </c>
      <c r="AH39" s="86">
        <v>0.71265374999999997</v>
      </c>
      <c r="AI39" s="86">
        <v>0.59804562499999903</v>
      </c>
      <c r="AJ39" s="86">
        <v>0.730336875</v>
      </c>
      <c r="AK39" s="86">
        <v>0.730336875</v>
      </c>
      <c r="AL39"/>
    </row>
    <row r="40" spans="1:70" s="81" customFormat="1">
      <c r="A40">
        <v>235</v>
      </c>
      <c r="B40">
        <v>0.73079125</v>
      </c>
      <c r="C40" s="86">
        <v>0.72302749999999905</v>
      </c>
      <c r="D40" s="86">
        <v>0.73079125</v>
      </c>
      <c r="E40" s="86">
        <v>0.73126749999999996</v>
      </c>
      <c r="F40" s="86">
        <v>0.66015062499999999</v>
      </c>
      <c r="G40" s="86">
        <v>0.64982625000000005</v>
      </c>
      <c r="H40" s="87">
        <v>0.75547249999999999</v>
      </c>
      <c r="I40" s="86">
        <v>0.57895999999999903</v>
      </c>
      <c r="J40" s="86">
        <v>0.73169562499999996</v>
      </c>
      <c r="K40" s="86">
        <v>0.72882187499999995</v>
      </c>
      <c r="L40" s="86">
        <v>0.72719875</v>
      </c>
      <c r="M40" s="87">
        <v>0.72906374999999901</v>
      </c>
      <c r="N40" s="87">
        <v>0.72590749999999904</v>
      </c>
      <c r="O40" s="86">
        <v>0.71314124999999995</v>
      </c>
      <c r="P40" s="86">
        <v>0.64825437500000005</v>
      </c>
      <c r="Q40" s="86">
        <v>0.73079125</v>
      </c>
      <c r="R40" s="86">
        <v>0.73079125</v>
      </c>
      <c r="S40" s="91"/>
      <c r="T40" s="86">
        <v>0.74319874999999902</v>
      </c>
      <c r="U40" s="86">
        <v>0.72143625</v>
      </c>
      <c r="V40" s="87">
        <v>0.74319874999999902</v>
      </c>
      <c r="W40" s="86">
        <v>0.74233499999999997</v>
      </c>
      <c r="X40" s="86">
        <v>0.68157124999999996</v>
      </c>
      <c r="Y40" s="86">
        <v>0.63154125000000005</v>
      </c>
      <c r="Z40" s="81">
        <v>0.71847499999999997</v>
      </c>
      <c r="AA40" s="81">
        <v>0.70725875000000005</v>
      </c>
      <c r="AB40" s="86">
        <v>0.77900374999999999</v>
      </c>
      <c r="AC40" s="87">
        <v>0.74343499999999996</v>
      </c>
      <c r="AD40" s="86">
        <v>0.74416624999999903</v>
      </c>
      <c r="AE40" s="86">
        <v>0.74126749999999997</v>
      </c>
      <c r="AF40" s="86">
        <v>0.73984874999999894</v>
      </c>
      <c r="AG40" s="86">
        <v>0.74196687499999903</v>
      </c>
      <c r="AH40" s="86">
        <v>0.73013187499999899</v>
      </c>
      <c r="AI40" s="86">
        <v>0.61129937499999998</v>
      </c>
      <c r="AJ40" s="86">
        <v>0.74319874999999902</v>
      </c>
      <c r="AK40" s="86">
        <v>0.74319874999999902</v>
      </c>
      <c r="AL40"/>
    </row>
    <row r="41" spans="1:70" s="81" customFormat="1">
      <c r="A41">
        <v>240</v>
      </c>
      <c r="B41">
        <v>0.74758749999999996</v>
      </c>
      <c r="C41" s="86">
        <v>0.74130874999999996</v>
      </c>
      <c r="D41" s="86">
        <v>0.74758749999999996</v>
      </c>
      <c r="E41" s="86">
        <v>0.74872562499999995</v>
      </c>
      <c r="F41" s="86">
        <v>0.67925625000000001</v>
      </c>
      <c r="G41" s="86">
        <v>0.67150624999999997</v>
      </c>
      <c r="H41" s="87">
        <v>0.78329499999999996</v>
      </c>
      <c r="I41" s="86">
        <v>0.59803437499999901</v>
      </c>
      <c r="J41" s="86">
        <v>0.74728562499999995</v>
      </c>
      <c r="K41" s="86">
        <v>0.74674749999999901</v>
      </c>
      <c r="L41" s="86">
        <v>0.74393437500000004</v>
      </c>
      <c r="M41" s="87">
        <v>0.74615499999999901</v>
      </c>
      <c r="N41" s="87">
        <v>0.74464437499999903</v>
      </c>
      <c r="O41" s="86">
        <v>0.733726875</v>
      </c>
      <c r="P41" s="86">
        <v>0.66971499999999995</v>
      </c>
      <c r="Q41" s="86">
        <v>0.74758749999999996</v>
      </c>
      <c r="R41" s="86">
        <v>0.74758749999999996</v>
      </c>
      <c r="S41" s="91"/>
      <c r="T41" s="86">
        <v>0.75668875000000002</v>
      </c>
      <c r="U41" s="86">
        <v>0.73264375000000004</v>
      </c>
      <c r="V41" s="87">
        <v>0.75668875000000002</v>
      </c>
      <c r="W41" s="86">
        <v>0.75603499999999901</v>
      </c>
      <c r="X41" s="86">
        <v>0.69379999999999997</v>
      </c>
      <c r="Y41" s="86">
        <v>0.65035749999999903</v>
      </c>
      <c r="Z41" s="81">
        <v>0.73042624999999906</v>
      </c>
      <c r="AA41" s="81">
        <v>0.7184275</v>
      </c>
      <c r="AB41" s="86">
        <v>0.79727250000000005</v>
      </c>
      <c r="AC41" s="87">
        <v>0.75835374999999905</v>
      </c>
      <c r="AD41" s="86">
        <v>0.75937374999999996</v>
      </c>
      <c r="AE41" s="86">
        <v>0.75653874999999904</v>
      </c>
      <c r="AF41" s="86">
        <v>0.75339124999999996</v>
      </c>
      <c r="AG41" s="86">
        <v>0.75712749999999995</v>
      </c>
      <c r="AH41" s="86">
        <v>0.74764374999999905</v>
      </c>
      <c r="AI41" s="86">
        <v>0.62564249999999999</v>
      </c>
      <c r="AJ41" s="86">
        <v>0.75668875000000002</v>
      </c>
      <c r="AK41" s="86">
        <v>0.75668875000000002</v>
      </c>
      <c r="AL41"/>
    </row>
    <row r="42" spans="1:70" s="81" customFormat="1">
      <c r="A42">
        <v>245</v>
      </c>
      <c r="B42">
        <v>0.76404375000000002</v>
      </c>
      <c r="C42" s="86">
        <v>0.75842874999999998</v>
      </c>
      <c r="D42" s="86">
        <v>0.76404375000000002</v>
      </c>
      <c r="E42" s="86">
        <v>0.764405</v>
      </c>
      <c r="F42" s="86">
        <v>0.69711749999999995</v>
      </c>
      <c r="G42" s="86">
        <v>0.69294250000000002</v>
      </c>
      <c r="H42" s="87">
        <v>0.80990124999999902</v>
      </c>
      <c r="I42" s="86">
        <v>0.62088124999999905</v>
      </c>
      <c r="J42" s="86">
        <v>0.76553625000000003</v>
      </c>
      <c r="K42" s="86">
        <v>0.76348062499999902</v>
      </c>
      <c r="L42" s="86">
        <v>0.759671875</v>
      </c>
      <c r="M42" s="87">
        <v>0.76258499999999996</v>
      </c>
      <c r="N42" s="87">
        <v>0.76135874999999997</v>
      </c>
      <c r="O42" s="86">
        <v>0.75258187499999996</v>
      </c>
      <c r="P42" s="86">
        <v>0.692071875</v>
      </c>
      <c r="Q42" s="86">
        <v>0.76404375000000002</v>
      </c>
      <c r="R42" s="86">
        <v>0.76404375000000002</v>
      </c>
      <c r="S42" s="91"/>
      <c r="T42" s="86">
        <v>0.77214499999999997</v>
      </c>
      <c r="U42" s="86">
        <v>0.74424874999999902</v>
      </c>
      <c r="V42" s="87">
        <v>0.77214499999999997</v>
      </c>
      <c r="W42" s="86">
        <v>0.77115750000000005</v>
      </c>
      <c r="X42" s="86">
        <v>0.70612624999999996</v>
      </c>
      <c r="Y42" s="86">
        <v>0.66930999999999996</v>
      </c>
      <c r="Z42" s="81">
        <v>0.74418125000000002</v>
      </c>
      <c r="AA42" s="81">
        <v>0.73104874999999903</v>
      </c>
      <c r="AB42" s="86">
        <v>0.81306499999999904</v>
      </c>
      <c r="AC42" s="87">
        <v>0.77305625</v>
      </c>
      <c r="AD42" s="86">
        <v>0.77548625000000004</v>
      </c>
      <c r="AE42" s="86">
        <v>0.77442624999999998</v>
      </c>
      <c r="AF42" s="86">
        <v>0.76877874999999996</v>
      </c>
      <c r="AG42" s="86">
        <v>0.772883124999999</v>
      </c>
      <c r="AH42" s="86">
        <v>0.76394812499999998</v>
      </c>
      <c r="AI42" s="86">
        <v>0.64407999999999999</v>
      </c>
      <c r="AJ42" s="86">
        <v>0.77214499999999997</v>
      </c>
      <c r="AK42" s="86">
        <v>0.77214499999999997</v>
      </c>
      <c r="AL42"/>
    </row>
    <row r="43" spans="1:70">
      <c r="A43">
        <v>250</v>
      </c>
      <c r="B43">
        <v>0.77554124999999996</v>
      </c>
      <c r="C43" s="86">
        <v>0.77405124999999997</v>
      </c>
      <c r="D43" s="86">
        <v>0.77554124999999996</v>
      </c>
      <c r="E43" s="86">
        <v>0.77911437500000003</v>
      </c>
      <c r="F43" s="86">
        <v>0.71598625000000005</v>
      </c>
      <c r="G43" s="86">
        <v>0.70943749999999905</v>
      </c>
      <c r="H43" s="87">
        <v>0.82941374999999995</v>
      </c>
      <c r="I43" s="86">
        <v>0.63442499999999902</v>
      </c>
      <c r="J43" s="86">
        <v>0.77773562499999904</v>
      </c>
      <c r="K43" s="86">
        <v>0.77818312499999998</v>
      </c>
      <c r="L43" s="86">
        <v>0.77535750000000003</v>
      </c>
      <c r="M43" s="87">
        <v>0.774285</v>
      </c>
      <c r="N43" s="87">
        <v>0.77693812500000003</v>
      </c>
      <c r="O43" s="86">
        <v>0.76666812499999903</v>
      </c>
      <c r="P43" s="86">
        <v>0.71065437499999995</v>
      </c>
      <c r="Q43" s="86">
        <v>0.77554124999999996</v>
      </c>
      <c r="R43" s="86">
        <v>0.77554124999999996</v>
      </c>
      <c r="T43" s="86">
        <v>0.78418500000000002</v>
      </c>
      <c r="U43" s="86">
        <v>0.75532874999999999</v>
      </c>
      <c r="V43" s="87">
        <v>0.78418500000000002</v>
      </c>
      <c r="W43" s="86">
        <v>0.78447</v>
      </c>
      <c r="X43" s="86">
        <v>0.71602874999999999</v>
      </c>
      <c r="Y43" s="86">
        <v>0.68586249999999904</v>
      </c>
      <c r="Z43">
        <v>0.75586374999999995</v>
      </c>
      <c r="AA43">
        <v>0.74291124999999902</v>
      </c>
      <c r="AB43" s="86">
        <v>0.83175624999999997</v>
      </c>
      <c r="AC43" s="87">
        <v>0.78648874999999996</v>
      </c>
      <c r="AD43" s="86">
        <v>0.786859999999999</v>
      </c>
      <c r="AE43" s="86">
        <v>0.78681874999999901</v>
      </c>
      <c r="AF43" s="86">
        <v>0.78098999999999996</v>
      </c>
      <c r="AG43" s="86">
        <v>0.78699374999999905</v>
      </c>
      <c r="AH43" s="86">
        <v>0.77953749999999999</v>
      </c>
      <c r="AI43" s="86">
        <v>0.65652124999999995</v>
      </c>
      <c r="AJ43" s="86">
        <v>0.78418500000000002</v>
      </c>
      <c r="AK43" s="86">
        <v>0.78418500000000002</v>
      </c>
      <c r="AL43"/>
      <c r="AS43" s="80"/>
      <c r="AX43" s="81"/>
      <c r="AY43" s="80"/>
      <c r="BE43" s="81"/>
      <c r="BF43" s="80"/>
      <c r="BK43" s="81"/>
      <c r="BL43" s="80"/>
      <c r="BR43" s="81"/>
    </row>
    <row r="44" spans="1:70">
      <c r="AS44" s="80"/>
      <c r="AX44" s="81"/>
      <c r="AY44" s="80"/>
      <c r="BE44" s="81"/>
      <c r="BF44" s="80"/>
      <c r="BK44" s="81"/>
      <c r="BL44" s="80"/>
      <c r="BR44" s="81"/>
    </row>
    <row r="45" spans="1:70">
      <c r="AS45" s="80"/>
      <c r="AX45" s="81"/>
      <c r="AY45" s="80"/>
      <c r="BE45" s="81"/>
      <c r="BF45" s="80"/>
      <c r="BK45" s="81"/>
      <c r="BL45" s="80"/>
      <c r="BR45" s="81"/>
    </row>
    <row r="46" spans="1:70">
      <c r="Z46" s="80"/>
      <c r="AN46" s="80"/>
      <c r="AT46" s="81"/>
      <c r="AU46" s="80"/>
      <c r="AZ46" s="81"/>
      <c r="BA46" s="80"/>
      <c r="BG46" s="81"/>
    </row>
    <row r="48" spans="1:70">
      <c r="Z48" s="80"/>
      <c r="AN48" s="80"/>
      <c r="AT48" s="81"/>
      <c r="AU48" s="80"/>
      <c r="AZ48" s="81"/>
      <c r="BA48" s="80"/>
      <c r="BG48" s="81"/>
    </row>
    <row r="49" spans="26:59">
      <c r="Z49" s="80"/>
      <c r="AN49" s="80"/>
      <c r="AT49" s="81"/>
      <c r="AU49" s="80"/>
      <c r="AZ49" s="81"/>
      <c r="BA49" s="80"/>
      <c r="BG49" s="81"/>
    </row>
    <row r="50" spans="26:59">
      <c r="Z50" s="80"/>
      <c r="AN50" s="80"/>
      <c r="AT50" s="81"/>
      <c r="AU50" s="80"/>
      <c r="AZ50" s="81"/>
      <c r="BA50" s="80"/>
      <c r="BG50" s="81"/>
    </row>
    <row r="51" spans="26:59">
      <c r="Z51" s="80"/>
      <c r="AN51" s="80"/>
      <c r="AT51" s="81"/>
      <c r="AU51" s="80"/>
      <c r="AZ51" s="81"/>
      <c r="BA51" s="80"/>
      <c r="BG51" s="81"/>
    </row>
    <row r="52" spans="26:59">
      <c r="Z52" s="80"/>
      <c r="AN52" s="80"/>
      <c r="AT52" s="81"/>
      <c r="AU52" s="80"/>
      <c r="AZ52" s="81"/>
      <c r="BA52" s="80"/>
      <c r="BG52" s="81"/>
    </row>
    <row r="53" spans="26:59">
      <c r="Z53" s="80"/>
      <c r="AN53" s="80"/>
      <c r="AT53" s="81"/>
      <c r="AU53" s="80"/>
      <c r="AZ53" s="81"/>
      <c r="BA53" s="80"/>
      <c r="BG53" s="81"/>
    </row>
    <row r="54" spans="26:59">
      <c r="Z54" s="80"/>
      <c r="AN54" s="80"/>
      <c r="AT54" s="81"/>
      <c r="AU54" s="80"/>
      <c r="AZ54" s="81"/>
      <c r="BA54" s="80"/>
      <c r="BG54" s="81"/>
    </row>
    <row r="55" spans="26:59">
      <c r="Z55" s="80"/>
      <c r="AN55" s="80"/>
      <c r="AT55" s="81"/>
      <c r="AU55" s="80"/>
      <c r="AZ55" s="81"/>
      <c r="BA55" s="80"/>
      <c r="BG55" s="81"/>
    </row>
  </sheetData>
  <mergeCells count="2">
    <mergeCell ref="B1:R1"/>
    <mergeCell ref="T1:AL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"/>
  <sheetViews>
    <sheetView topLeftCell="A14" workbookViewId="0">
      <selection activeCell="X3" sqref="X3:X47"/>
    </sheetView>
  </sheetViews>
  <sheetFormatPr baseColWidth="10" defaultColWidth="8.83203125" defaultRowHeight="12" x14ac:dyDescent="0"/>
  <cols>
    <col min="1" max="1" width="18.5" customWidth="1" collapsed="1"/>
    <col min="2" max="2" width="8.1640625" bestFit="1" customWidth="1" collapsed="1"/>
    <col min="3" max="6" width="6.5" style="86" bestFit="1" customWidth="1" collapsed="1"/>
    <col min="7" max="7" width="3" style="86" bestFit="1" customWidth="1" collapsed="1"/>
    <col min="8" max="8" width="6.5" style="87" bestFit="1" customWidth="1" collapsed="1"/>
    <col min="9" max="9" width="6.5" style="86" bestFit="1" customWidth="1" collapsed="1"/>
    <col min="10" max="12" width="3" style="86" bestFit="1" customWidth="1" collapsed="1"/>
    <col min="13" max="14" width="3" style="87" bestFit="1" customWidth="1" collapsed="1"/>
    <col min="15" max="16" width="6.5" style="86" bestFit="1" customWidth="1" collapsed="1"/>
    <col min="17" max="18" width="3" style="86" bestFit="1" customWidth="1" collapsed="1"/>
    <col min="19" max="19" width="9.5" style="91" customWidth="1" collapsed="1"/>
    <col min="20" max="20" width="3" style="86" bestFit="1" customWidth="1" collapsed="1"/>
    <col min="21" max="22" width="6.5" style="87" bestFit="1" customWidth="1" collapsed="1"/>
    <col min="23" max="25" width="6.5" style="86" bestFit="1" customWidth="1" collapsed="1"/>
    <col min="28" max="28" width="6.5" style="86" bestFit="1" customWidth="1" collapsed="1"/>
    <col min="29" max="30" width="6.5" style="87" bestFit="1" customWidth="1" collapsed="1"/>
    <col min="31" max="31" width="3" style="86" bestFit="1" customWidth="1" collapsed="1"/>
    <col min="32" max="32" width="6.5" style="86" bestFit="1" customWidth="1" collapsed="1"/>
    <col min="33" max="33" width="3" style="86" bestFit="1" customWidth="1" collapsed="1"/>
    <col min="34" max="35" width="6.5" style="86" bestFit="1" customWidth="1" collapsed="1"/>
    <col min="36" max="36" width="6.5" style="87" bestFit="1" customWidth="1" collapsed="1"/>
    <col min="37" max="38" width="3" style="86" bestFit="1" customWidth="1" collapsed="1"/>
  </cols>
  <sheetData>
    <row r="1" spans="1:51">
      <c r="B1" s="295" t="s">
        <v>29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89"/>
      <c r="T1" s="296" t="s">
        <v>59</v>
      </c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</row>
    <row r="2" spans="1:51" ht="74">
      <c r="B2" s="82" t="s">
        <v>39</v>
      </c>
      <c r="C2" s="84" t="s">
        <v>40</v>
      </c>
      <c r="D2" s="84" t="s">
        <v>41</v>
      </c>
      <c r="E2" s="84" t="s">
        <v>42</v>
      </c>
      <c r="F2" s="84" t="s">
        <v>43</v>
      </c>
      <c r="G2" s="84" t="s">
        <v>44</v>
      </c>
      <c r="H2" s="85" t="s">
        <v>47</v>
      </c>
      <c r="I2" s="84" t="s">
        <v>45</v>
      </c>
      <c r="J2" s="84" t="s">
        <v>48</v>
      </c>
      <c r="K2" s="84" t="s">
        <v>49</v>
      </c>
      <c r="L2" s="84" t="s">
        <v>50</v>
      </c>
      <c r="M2" s="84" t="s">
        <v>51</v>
      </c>
      <c r="N2" s="85" t="s">
        <v>52</v>
      </c>
      <c r="O2" s="84" t="s">
        <v>53</v>
      </c>
      <c r="P2" s="84" t="s">
        <v>46</v>
      </c>
      <c r="Q2" s="84" t="s">
        <v>57</v>
      </c>
      <c r="R2" s="84" t="s">
        <v>58</v>
      </c>
      <c r="S2" s="90"/>
      <c r="T2" s="84" t="s">
        <v>39</v>
      </c>
      <c r="U2" s="84" t="s">
        <v>40</v>
      </c>
      <c r="V2" s="85" t="s">
        <v>41</v>
      </c>
      <c r="W2" s="84" t="s">
        <v>42</v>
      </c>
      <c r="X2" s="84" t="s">
        <v>43</v>
      </c>
      <c r="Y2" s="84" t="s">
        <v>44</v>
      </c>
      <c r="Z2" s="53" t="s">
        <v>54</v>
      </c>
      <c r="AA2" s="53" t="s">
        <v>55</v>
      </c>
      <c r="AB2" s="84" t="s">
        <v>47</v>
      </c>
      <c r="AC2" s="84" t="s">
        <v>48</v>
      </c>
      <c r="AD2" s="84" t="s">
        <v>49</v>
      </c>
      <c r="AE2" s="84" t="s">
        <v>50</v>
      </c>
      <c r="AF2" s="84" t="s">
        <v>51</v>
      </c>
      <c r="AG2" s="84" t="s">
        <v>52</v>
      </c>
      <c r="AH2" s="84" t="s">
        <v>53</v>
      </c>
      <c r="AI2" s="84" t="s">
        <v>46</v>
      </c>
      <c r="AJ2" s="84" t="s">
        <v>57</v>
      </c>
      <c r="AK2" s="84" t="s">
        <v>58</v>
      </c>
      <c r="AL2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1">
      <c r="A3">
        <v>50</v>
      </c>
      <c r="B3">
        <v>0</v>
      </c>
      <c r="C3" s="86">
        <v>0</v>
      </c>
      <c r="D3" s="86">
        <v>0</v>
      </c>
      <c r="E3" s="86">
        <v>0</v>
      </c>
      <c r="F3" s="86">
        <v>0</v>
      </c>
      <c r="G3" s="86">
        <v>0</v>
      </c>
      <c r="H3" s="87">
        <v>0</v>
      </c>
      <c r="I3" s="86">
        <v>0</v>
      </c>
      <c r="J3" s="86">
        <v>0</v>
      </c>
      <c r="K3" s="86">
        <v>0</v>
      </c>
      <c r="L3" s="86">
        <v>0</v>
      </c>
      <c r="M3" s="87">
        <v>0</v>
      </c>
      <c r="N3" s="87">
        <v>0</v>
      </c>
      <c r="O3" s="86">
        <v>0</v>
      </c>
      <c r="P3" s="86">
        <v>0</v>
      </c>
      <c r="Q3" s="86">
        <v>0</v>
      </c>
      <c r="R3" s="86">
        <v>0</v>
      </c>
      <c r="T3" s="86">
        <v>0</v>
      </c>
      <c r="U3" s="86">
        <v>0</v>
      </c>
      <c r="V3" s="87">
        <v>0</v>
      </c>
      <c r="W3" s="86">
        <v>0</v>
      </c>
      <c r="X3" s="86">
        <v>0</v>
      </c>
      <c r="Y3" s="86">
        <v>0</v>
      </c>
      <c r="Z3">
        <v>0</v>
      </c>
      <c r="AA3">
        <v>0</v>
      </c>
      <c r="AB3" s="86">
        <v>0</v>
      </c>
      <c r="AC3" s="87">
        <v>0</v>
      </c>
      <c r="AD3" s="86">
        <v>0</v>
      </c>
      <c r="AE3" s="86">
        <v>0</v>
      </c>
      <c r="AF3" s="86">
        <v>0</v>
      </c>
      <c r="AG3" s="86">
        <v>0</v>
      </c>
      <c r="AH3" s="86">
        <v>0</v>
      </c>
      <c r="AI3" s="86">
        <v>0</v>
      </c>
      <c r="AJ3" s="86">
        <v>0</v>
      </c>
      <c r="AK3" s="86">
        <v>0</v>
      </c>
      <c r="AL3"/>
    </row>
    <row r="4" spans="1:51">
      <c r="A4">
        <v>55</v>
      </c>
      <c r="B4">
        <v>1.08799999999999E-2</v>
      </c>
      <c r="C4" s="86">
        <v>1.08799999999999E-2</v>
      </c>
      <c r="D4" s="86">
        <v>1.08799999999999E-2</v>
      </c>
      <c r="E4" s="86">
        <v>1.08799999999999E-2</v>
      </c>
      <c r="F4" s="86">
        <v>1.08799999999999E-2</v>
      </c>
      <c r="G4" s="86">
        <v>1.08799999999999E-2</v>
      </c>
      <c r="H4" s="87">
        <v>1.08425E-2</v>
      </c>
      <c r="I4" s="86">
        <v>1.08799999999999E-2</v>
      </c>
      <c r="J4" s="86">
        <v>1.08799999999999E-2</v>
      </c>
      <c r="K4" s="86">
        <v>1.08799999999999E-2</v>
      </c>
      <c r="L4" s="86">
        <v>1.08799999999999E-2</v>
      </c>
      <c r="M4" s="87">
        <v>1.08799999999999E-2</v>
      </c>
      <c r="N4" s="87">
        <v>1.08799999999999E-2</v>
      </c>
      <c r="O4" s="86">
        <v>1.08799999999999E-2</v>
      </c>
      <c r="P4" s="86">
        <v>1.08799999999999E-2</v>
      </c>
      <c r="Q4" s="86">
        <v>1.08799999999999E-2</v>
      </c>
      <c r="R4" s="86">
        <v>1.08799999999999E-2</v>
      </c>
      <c r="T4" s="86">
        <v>1.1039999999999999E-2</v>
      </c>
      <c r="U4" s="86">
        <v>1.1039999999999999E-2</v>
      </c>
      <c r="V4" s="87">
        <v>1.1039999999999999E-2</v>
      </c>
      <c r="W4" s="86">
        <v>1.1039999999999999E-2</v>
      </c>
      <c r="X4" s="86">
        <v>1.1039999999999999E-2</v>
      </c>
      <c r="Y4" s="86">
        <v>1.1039999999999999E-2</v>
      </c>
      <c r="Z4">
        <v>1.1039999999999999E-2</v>
      </c>
      <c r="AA4">
        <v>1.1039999999999999E-2</v>
      </c>
      <c r="AB4" s="86">
        <v>1.1010000000000001E-2</v>
      </c>
      <c r="AC4" s="87">
        <v>1.1039999999999999E-2</v>
      </c>
      <c r="AD4" s="86">
        <v>1.1039999999999999E-2</v>
      </c>
      <c r="AE4" s="86">
        <v>1.1039999999999999E-2</v>
      </c>
      <c r="AF4" s="86">
        <v>1.1039999999999999E-2</v>
      </c>
      <c r="AG4" s="86">
        <v>1.1039999999999999E-2</v>
      </c>
      <c r="AH4" s="86">
        <v>1.1039999999999999E-2</v>
      </c>
      <c r="AI4" s="86">
        <v>1.1039999999999999E-2</v>
      </c>
      <c r="AJ4" s="86">
        <v>1.1039999999999999E-2</v>
      </c>
      <c r="AK4" s="86">
        <v>1.1039999999999999E-2</v>
      </c>
      <c r="AL4"/>
    </row>
    <row r="5" spans="1:51" s="81" customFormat="1">
      <c r="A5">
        <v>60</v>
      </c>
      <c r="B5">
        <v>2.1806249999999999E-2</v>
      </c>
      <c r="C5" s="86">
        <v>2.1804999999999901E-2</v>
      </c>
      <c r="D5" s="86">
        <v>2.1806249999999999E-2</v>
      </c>
      <c r="E5" s="86">
        <v>2.1804999999999901E-2</v>
      </c>
      <c r="F5" s="86">
        <v>2.1806249999999999E-2</v>
      </c>
      <c r="G5" s="86">
        <v>2.18075E-2</v>
      </c>
      <c r="H5" s="87">
        <v>2.1681249999999999E-2</v>
      </c>
      <c r="I5" s="86">
        <v>2.1804999999999901E-2</v>
      </c>
      <c r="J5" s="86">
        <v>2.1806249999999999E-2</v>
      </c>
      <c r="K5" s="86">
        <v>2.1806249999999999E-2</v>
      </c>
      <c r="L5" s="86">
        <v>2.1804999999999901E-2</v>
      </c>
      <c r="M5" s="87">
        <v>2.1806249999999999E-2</v>
      </c>
      <c r="N5" s="87">
        <v>2.1804999999999901E-2</v>
      </c>
      <c r="O5" s="86">
        <v>2.1806249999999999E-2</v>
      </c>
      <c r="P5" s="86">
        <v>2.1804999999999901E-2</v>
      </c>
      <c r="Q5" s="86">
        <v>2.1806249999999999E-2</v>
      </c>
      <c r="R5" s="86">
        <v>2.1806249999999999E-2</v>
      </c>
      <c r="S5" s="91"/>
      <c r="T5" s="86">
        <v>2.2412499999999998E-2</v>
      </c>
      <c r="U5" s="86">
        <v>2.2412499999999998E-2</v>
      </c>
      <c r="V5" s="87">
        <v>2.2412499999999998E-2</v>
      </c>
      <c r="W5" s="86">
        <v>2.2412499999999998E-2</v>
      </c>
      <c r="X5" s="86">
        <v>2.2412499999999998E-2</v>
      </c>
      <c r="Y5" s="86">
        <v>2.241375E-2</v>
      </c>
      <c r="Z5" s="81">
        <v>2.2415000000000001E-2</v>
      </c>
      <c r="AA5" s="81">
        <v>2.2412499999999998E-2</v>
      </c>
      <c r="AB5" s="86">
        <v>2.2293750000000001E-2</v>
      </c>
      <c r="AC5" s="87">
        <v>2.2412499999999998E-2</v>
      </c>
      <c r="AD5" s="86">
        <v>2.2412499999999998E-2</v>
      </c>
      <c r="AE5" s="86">
        <v>2.2412499999999998E-2</v>
      </c>
      <c r="AF5" s="86">
        <v>2.2412499999999998E-2</v>
      </c>
      <c r="AG5" s="86">
        <v>2.2412499999999998E-2</v>
      </c>
      <c r="AH5" s="86">
        <v>2.241375E-2</v>
      </c>
      <c r="AI5" s="86">
        <v>2.2412499999999998E-2</v>
      </c>
      <c r="AJ5" s="86">
        <v>2.2412499999999998E-2</v>
      </c>
      <c r="AK5" s="86">
        <v>2.2412499999999998E-2</v>
      </c>
      <c r="AL5"/>
    </row>
    <row r="6" spans="1:51" s="81" customFormat="1">
      <c r="A6">
        <v>65</v>
      </c>
      <c r="B6">
        <v>3.0871249999999999E-2</v>
      </c>
      <c r="C6" s="86">
        <v>3.0881249999999999E-2</v>
      </c>
      <c r="D6" s="86">
        <v>3.0871249999999999E-2</v>
      </c>
      <c r="E6" s="86">
        <v>3.086125E-2</v>
      </c>
      <c r="F6" s="86">
        <v>3.0875E-2</v>
      </c>
      <c r="G6" s="86">
        <v>3.0877499999999999E-2</v>
      </c>
      <c r="H6" s="87">
        <v>3.0745000000000001E-2</v>
      </c>
      <c r="I6" s="86">
        <v>3.0877499999999902E-2</v>
      </c>
      <c r="J6" s="86">
        <v>3.0876250000000001E-2</v>
      </c>
      <c r="K6" s="86">
        <v>3.0881249999999999E-2</v>
      </c>
      <c r="L6" s="86">
        <v>3.0876250000000001E-2</v>
      </c>
      <c r="M6" s="87">
        <v>3.0871249999999999E-2</v>
      </c>
      <c r="N6" s="87">
        <v>3.0881249999999999E-2</v>
      </c>
      <c r="O6" s="86">
        <v>3.0871249999999999E-2</v>
      </c>
      <c r="P6" s="86">
        <v>3.086125E-2</v>
      </c>
      <c r="Q6" s="86">
        <v>3.0871249999999999E-2</v>
      </c>
      <c r="R6" s="86">
        <v>3.0871249999999999E-2</v>
      </c>
      <c r="S6" s="91"/>
      <c r="T6" s="86">
        <v>3.1672499999999999E-2</v>
      </c>
      <c r="U6" s="86">
        <v>3.1675000000000002E-2</v>
      </c>
      <c r="V6" s="87">
        <v>3.1672499999999999E-2</v>
      </c>
      <c r="W6" s="86">
        <v>3.1663749999999997E-2</v>
      </c>
      <c r="X6" s="86">
        <v>3.1678749999999999E-2</v>
      </c>
      <c r="Y6" s="86">
        <v>3.1684999999999998E-2</v>
      </c>
      <c r="Z6" s="81">
        <v>3.168E-2</v>
      </c>
      <c r="AA6" s="81">
        <v>3.1684999999999998E-2</v>
      </c>
      <c r="AB6" s="86">
        <v>3.1515000000000001E-2</v>
      </c>
      <c r="AC6" s="87">
        <v>3.1692499999999998E-2</v>
      </c>
      <c r="AD6" s="86">
        <v>3.1669999999999997E-2</v>
      </c>
      <c r="AE6" s="86">
        <v>3.1678749999999999E-2</v>
      </c>
      <c r="AF6" s="86">
        <v>3.1672499999999999E-2</v>
      </c>
      <c r="AG6" s="86">
        <v>3.1675000000000002E-2</v>
      </c>
      <c r="AH6" s="86">
        <v>3.16875E-2</v>
      </c>
      <c r="AI6" s="86">
        <v>3.1663749999999997E-2</v>
      </c>
      <c r="AJ6" s="86">
        <v>3.1672499999999999E-2</v>
      </c>
      <c r="AK6" s="86">
        <v>3.1672499999999999E-2</v>
      </c>
      <c r="AL6"/>
    </row>
    <row r="7" spans="1:51" s="81" customFormat="1">
      <c r="A7">
        <v>70</v>
      </c>
      <c r="B7">
        <v>3.7989999999999899E-2</v>
      </c>
      <c r="C7" s="86">
        <v>3.8008750000000001E-2</v>
      </c>
      <c r="D7" s="86">
        <v>3.7988750000000002E-2</v>
      </c>
      <c r="E7" s="86">
        <v>3.7883750000000001E-2</v>
      </c>
      <c r="F7" s="86">
        <v>3.8026249999999998E-2</v>
      </c>
      <c r="G7" s="86">
        <v>3.7999999999999999E-2</v>
      </c>
      <c r="H7" s="87">
        <v>3.7796249999999899E-2</v>
      </c>
      <c r="I7" s="86">
        <v>3.8019999999999998E-2</v>
      </c>
      <c r="J7" s="86">
        <v>3.8026249999999998E-2</v>
      </c>
      <c r="K7" s="86">
        <v>3.8018749999999997E-2</v>
      </c>
      <c r="L7" s="86">
        <v>3.8015E-2</v>
      </c>
      <c r="M7" s="87">
        <v>3.7989999999999899E-2</v>
      </c>
      <c r="N7" s="87">
        <v>3.8008750000000001E-2</v>
      </c>
      <c r="O7" s="86">
        <v>3.7989999999999899E-2</v>
      </c>
      <c r="P7" s="86">
        <v>3.7881249999999998E-2</v>
      </c>
      <c r="Q7" s="86">
        <v>3.7988750000000002E-2</v>
      </c>
      <c r="R7" s="86">
        <v>3.7989999999999899E-2</v>
      </c>
      <c r="S7" s="91"/>
      <c r="T7" s="86">
        <v>3.8972499999999903E-2</v>
      </c>
      <c r="U7" s="86">
        <v>3.8977499999999998E-2</v>
      </c>
      <c r="V7" s="87">
        <v>3.8972499999999903E-2</v>
      </c>
      <c r="W7" s="86">
        <v>3.8856249999999898E-2</v>
      </c>
      <c r="X7" s="86">
        <v>3.8977499999999998E-2</v>
      </c>
      <c r="Y7" s="86">
        <v>3.8983749999999998E-2</v>
      </c>
      <c r="Z7" s="81">
        <v>3.8995000000000002E-2</v>
      </c>
      <c r="AA7" s="81">
        <v>3.8989999999999997E-2</v>
      </c>
      <c r="AB7" s="86">
        <v>3.8762499999999998E-2</v>
      </c>
      <c r="AC7" s="87">
        <v>3.8982499999999899E-2</v>
      </c>
      <c r="AD7" s="86">
        <v>3.9029374999999998E-2</v>
      </c>
      <c r="AE7" s="86">
        <v>3.9001249999999897E-2</v>
      </c>
      <c r="AF7" s="86">
        <v>3.8972499999999903E-2</v>
      </c>
      <c r="AG7" s="86">
        <v>3.8976249999999997E-2</v>
      </c>
      <c r="AH7" s="86">
        <v>3.9012499999999999E-2</v>
      </c>
      <c r="AI7" s="86">
        <v>3.8851249999999997E-2</v>
      </c>
      <c r="AJ7" s="86">
        <v>3.8972499999999903E-2</v>
      </c>
      <c r="AK7" s="86">
        <v>3.8972499999999903E-2</v>
      </c>
      <c r="AL7"/>
    </row>
    <row r="8" spans="1:51" s="81" customFormat="1">
      <c r="A8">
        <v>75</v>
      </c>
      <c r="B8">
        <v>4.3719374999999998E-2</v>
      </c>
      <c r="C8" s="86">
        <v>4.3716249999999998E-2</v>
      </c>
      <c r="D8" s="86">
        <v>4.3716875000000002E-2</v>
      </c>
      <c r="E8" s="86">
        <v>4.3037499999999999E-2</v>
      </c>
      <c r="F8" s="86">
        <v>4.3844999999999898E-2</v>
      </c>
      <c r="G8" s="86">
        <v>4.3743124999999897E-2</v>
      </c>
      <c r="H8" s="87">
        <v>4.3385624999999997E-2</v>
      </c>
      <c r="I8" s="86">
        <v>4.3788124999999997E-2</v>
      </c>
      <c r="J8" s="86">
        <v>4.373875E-2</v>
      </c>
      <c r="K8" s="86">
        <v>4.3802499999999897E-2</v>
      </c>
      <c r="L8" s="86">
        <v>4.3738125000000003E-2</v>
      </c>
      <c r="M8" s="87">
        <v>4.3719374999999998E-2</v>
      </c>
      <c r="N8" s="87">
        <v>4.3716249999999998E-2</v>
      </c>
      <c r="O8" s="86">
        <v>4.3719374999999998E-2</v>
      </c>
      <c r="P8" s="86">
        <v>4.3046250000000001E-2</v>
      </c>
      <c r="Q8" s="86">
        <v>4.3716875000000002E-2</v>
      </c>
      <c r="R8" s="86">
        <v>4.3719374999999998E-2</v>
      </c>
      <c r="S8" s="91"/>
      <c r="T8" s="86">
        <v>4.4978749999999998E-2</v>
      </c>
      <c r="U8" s="86">
        <v>4.4953749999999897E-2</v>
      </c>
      <c r="V8" s="87">
        <v>4.4976250000000002E-2</v>
      </c>
      <c r="W8" s="86">
        <v>4.4201249999999997E-2</v>
      </c>
      <c r="X8" s="86">
        <v>4.4908749999999997E-2</v>
      </c>
      <c r="Y8" s="86">
        <v>4.4899374999999998E-2</v>
      </c>
      <c r="Z8" s="81">
        <v>4.4906249999999898E-2</v>
      </c>
      <c r="AA8" s="81">
        <v>4.498125E-2</v>
      </c>
      <c r="AB8" s="86">
        <v>4.4589375000000001E-2</v>
      </c>
      <c r="AC8" s="87">
        <v>4.4942499999999899E-2</v>
      </c>
      <c r="AD8" s="86">
        <v>4.4921875E-2</v>
      </c>
      <c r="AE8" s="86">
        <v>4.4905624999999998E-2</v>
      </c>
      <c r="AF8" s="86">
        <v>4.4978749999999998E-2</v>
      </c>
      <c r="AG8" s="86">
        <v>4.4953749999999897E-2</v>
      </c>
      <c r="AH8" s="86">
        <v>4.4934374999999999E-2</v>
      </c>
      <c r="AI8" s="86">
        <v>4.417625E-2</v>
      </c>
      <c r="AJ8" s="86">
        <v>4.4976250000000002E-2</v>
      </c>
      <c r="AK8" s="86">
        <v>4.4978749999999998E-2</v>
      </c>
      <c r="AL8"/>
    </row>
    <row r="9" spans="1:51" s="81" customFormat="1">
      <c r="A9"/>
      <c r="B9"/>
      <c r="C9" s="86"/>
      <c r="D9" s="86"/>
      <c r="E9" s="86"/>
      <c r="G9" s="86"/>
      <c r="H9" s="87"/>
      <c r="I9" s="86"/>
      <c r="J9" s="86"/>
      <c r="K9" s="86"/>
      <c r="L9" s="86"/>
      <c r="M9" s="87"/>
      <c r="N9" s="87"/>
      <c r="O9" s="86"/>
      <c r="P9" s="86"/>
      <c r="Q9" s="86"/>
      <c r="S9" s="91"/>
      <c r="T9" s="86"/>
      <c r="U9" s="86"/>
      <c r="V9" s="87"/>
      <c r="W9" s="86"/>
      <c r="Y9" s="86"/>
      <c r="AB9" s="86"/>
      <c r="AC9" s="87"/>
      <c r="AD9" s="86"/>
      <c r="AE9" s="86"/>
      <c r="AF9" s="86"/>
      <c r="AG9" s="86"/>
      <c r="AH9" s="86"/>
      <c r="AI9" s="86"/>
      <c r="AJ9" s="86"/>
      <c r="AL9"/>
    </row>
    <row r="10" spans="1:51" s="83" customFormat="1">
      <c r="A10" s="83">
        <v>80</v>
      </c>
      <c r="B10" s="83">
        <v>4.8526249999999903E-2</v>
      </c>
      <c r="C10" s="88">
        <v>4.849125E-2</v>
      </c>
      <c r="D10" s="88">
        <v>4.8507499999999898E-2</v>
      </c>
      <c r="E10" s="88">
        <v>4.6188750000000001E-2</v>
      </c>
      <c r="F10" s="88">
        <v>4.8527499999999897E-2</v>
      </c>
      <c r="G10" s="88">
        <v>4.8618749999999898E-2</v>
      </c>
      <c r="H10" s="88">
        <v>4.7657499999999901E-2</v>
      </c>
      <c r="I10" s="88">
        <v>4.8432500000000003E-2</v>
      </c>
      <c r="J10" s="88">
        <v>4.8459999999999899E-2</v>
      </c>
      <c r="K10" s="88">
        <v>4.8537499999999997E-2</v>
      </c>
      <c r="L10" s="88">
        <v>4.8514374999999998E-2</v>
      </c>
      <c r="M10" s="88">
        <v>4.8526249999999903E-2</v>
      </c>
      <c r="N10" s="88">
        <v>4.8482499999999998E-2</v>
      </c>
      <c r="O10" s="88">
        <v>4.85237499999999E-2</v>
      </c>
      <c r="P10" s="88">
        <v>4.6185625000000001E-2</v>
      </c>
      <c r="Q10" s="88">
        <v>4.8507499999999898E-2</v>
      </c>
      <c r="R10" s="88">
        <v>4.8526249999999903E-2</v>
      </c>
      <c r="S10" s="91"/>
      <c r="T10" s="88">
        <v>4.9916249999999898E-2</v>
      </c>
      <c r="U10" s="88">
        <v>4.9611250000000003E-2</v>
      </c>
      <c r="V10" s="88">
        <v>4.9896874999999903E-2</v>
      </c>
      <c r="W10" s="88">
        <v>4.7294999999999997E-2</v>
      </c>
      <c r="X10" s="88">
        <v>4.9643749999999903E-2</v>
      </c>
      <c r="Y10" s="88">
        <v>4.9543749999999998E-2</v>
      </c>
      <c r="Z10" s="83">
        <v>4.9654999999999901E-2</v>
      </c>
      <c r="AA10" s="83">
        <v>4.9716249999999997E-2</v>
      </c>
      <c r="AB10" s="88">
        <v>4.8874374999999998E-2</v>
      </c>
      <c r="AC10" s="88">
        <v>4.9740624999999997E-2</v>
      </c>
      <c r="AD10" s="88">
        <v>4.9895624999999999E-2</v>
      </c>
      <c r="AE10" s="88">
        <v>4.9766249999999998E-2</v>
      </c>
      <c r="AF10" s="88">
        <v>4.9914999999999897E-2</v>
      </c>
      <c r="AG10" s="88">
        <v>4.9607499999999999E-2</v>
      </c>
      <c r="AH10" s="88">
        <v>4.9738125000000001E-2</v>
      </c>
      <c r="AI10" s="88">
        <v>4.7304375000000003E-2</v>
      </c>
      <c r="AJ10" s="88">
        <v>4.9896874999999903E-2</v>
      </c>
      <c r="AK10" s="88">
        <v>4.9916249999999898E-2</v>
      </c>
    </row>
    <row r="11" spans="1:51" s="81" customFormat="1">
      <c r="A11">
        <v>85</v>
      </c>
      <c r="B11">
        <v>5.3818749999999999E-2</v>
      </c>
      <c r="C11" s="86">
        <v>5.3719999999999997E-2</v>
      </c>
      <c r="D11" s="86">
        <v>5.3772500000000001E-2</v>
      </c>
      <c r="E11" s="86">
        <v>4.79575E-2</v>
      </c>
      <c r="F11" s="86">
        <v>5.3794999999999898E-2</v>
      </c>
      <c r="G11" s="86">
        <v>5.4033125000000001E-2</v>
      </c>
      <c r="H11" s="87">
        <v>5.2245624999999997E-2</v>
      </c>
      <c r="I11" s="86">
        <v>5.3826874999999899E-2</v>
      </c>
      <c r="J11" s="86">
        <v>5.3930624999999899E-2</v>
      </c>
      <c r="K11" s="86">
        <v>5.3596249999999998E-2</v>
      </c>
      <c r="L11" s="86">
        <v>5.37581249999999E-2</v>
      </c>
      <c r="M11" s="87">
        <v>5.381375E-2</v>
      </c>
      <c r="N11" s="87">
        <v>5.3698749999999899E-2</v>
      </c>
      <c r="O11" s="86">
        <v>5.3788124999999999E-2</v>
      </c>
      <c r="P11" s="86">
        <v>4.7921249999999999E-2</v>
      </c>
      <c r="Q11" s="86">
        <v>5.3772500000000001E-2</v>
      </c>
      <c r="R11" s="86">
        <v>5.3818749999999999E-2</v>
      </c>
      <c r="S11" s="91"/>
      <c r="T11" s="86">
        <v>5.5249375000000003E-2</v>
      </c>
      <c r="U11" s="86">
        <v>5.4991249999999998E-2</v>
      </c>
      <c r="V11" s="87">
        <v>5.5196250000000002E-2</v>
      </c>
      <c r="W11" s="86">
        <v>4.908875E-2</v>
      </c>
      <c r="X11" s="86">
        <v>5.5324999999999999E-2</v>
      </c>
      <c r="Y11" s="86">
        <v>5.5189374999999999E-2</v>
      </c>
      <c r="Z11" s="81">
        <v>5.5411249999999898E-2</v>
      </c>
      <c r="AA11" s="81">
        <v>5.5243750000000001E-2</v>
      </c>
      <c r="AB11" s="86">
        <v>5.3734375000000001E-2</v>
      </c>
      <c r="AC11" s="87">
        <v>5.5093749999999997E-2</v>
      </c>
      <c r="AD11" s="86">
        <v>5.5048749999999903E-2</v>
      </c>
      <c r="AE11" s="86">
        <v>5.532625E-2</v>
      </c>
      <c r="AF11" s="86">
        <v>5.5238750000000003E-2</v>
      </c>
      <c r="AG11" s="86">
        <v>5.4974374999999999E-2</v>
      </c>
      <c r="AH11" s="86">
        <v>5.5223124999999998E-2</v>
      </c>
      <c r="AI11" s="86">
        <v>4.9055000000000001E-2</v>
      </c>
      <c r="AJ11" s="86">
        <v>5.5196250000000002E-2</v>
      </c>
      <c r="AK11" s="86">
        <v>5.5249375000000003E-2</v>
      </c>
      <c r="AL11"/>
    </row>
    <row r="12" spans="1:51" s="81" customFormat="1">
      <c r="A12">
        <v>90</v>
      </c>
      <c r="B12">
        <v>6.1113124999999997E-2</v>
      </c>
      <c r="C12" s="86">
        <v>6.100125E-2</v>
      </c>
      <c r="D12" s="86">
        <v>6.0958749999999902E-2</v>
      </c>
      <c r="E12" s="86">
        <v>4.8939374999999903E-2</v>
      </c>
      <c r="F12" s="86">
        <v>6.1061875000000002E-2</v>
      </c>
      <c r="G12" s="86">
        <v>6.1477499999999997E-2</v>
      </c>
      <c r="H12" s="87">
        <v>5.7768749999999897E-2</v>
      </c>
      <c r="I12" s="86">
        <v>6.1103124999999897E-2</v>
      </c>
      <c r="J12" s="86">
        <v>6.13524999999999E-2</v>
      </c>
      <c r="K12" s="86">
        <v>6.0798125000000001E-2</v>
      </c>
      <c r="L12" s="86">
        <v>6.1333749999999999E-2</v>
      </c>
      <c r="M12" s="87">
        <v>6.1061875000000002E-2</v>
      </c>
      <c r="N12" s="87">
        <v>6.0921249999999899E-2</v>
      </c>
      <c r="O12" s="86">
        <v>6.1004375E-2</v>
      </c>
      <c r="P12" s="86">
        <v>4.8759999999999998E-2</v>
      </c>
      <c r="Q12" s="86">
        <v>6.0957499999999998E-2</v>
      </c>
      <c r="R12" s="86">
        <v>6.1113124999999997E-2</v>
      </c>
      <c r="S12" s="91"/>
      <c r="T12" s="86">
        <v>6.3244999999999996E-2</v>
      </c>
      <c r="U12" s="86">
        <v>6.2955625000000001E-2</v>
      </c>
      <c r="V12" s="87">
        <v>6.30906249999999E-2</v>
      </c>
      <c r="W12" s="86">
        <v>5.0304999999999898E-2</v>
      </c>
      <c r="X12" s="86">
        <v>6.3028749999999995E-2</v>
      </c>
      <c r="Y12" s="86">
        <v>6.3140000000000002E-2</v>
      </c>
      <c r="Z12" s="81">
        <v>6.2731249999999905E-2</v>
      </c>
      <c r="AA12" s="81">
        <v>6.2861249999999994E-2</v>
      </c>
      <c r="AB12" s="86">
        <v>6.0105624999999899E-2</v>
      </c>
      <c r="AC12" s="87">
        <v>6.2842499999999996E-2</v>
      </c>
      <c r="AD12" s="86">
        <v>6.2817499999999998E-2</v>
      </c>
      <c r="AE12" s="86">
        <v>6.2742499999999896E-2</v>
      </c>
      <c r="AF12" s="86">
        <v>6.3206249999999894E-2</v>
      </c>
      <c r="AG12" s="86">
        <v>6.2899999999999998E-2</v>
      </c>
      <c r="AH12" s="86">
        <v>6.3118124999999997E-2</v>
      </c>
      <c r="AI12" s="86">
        <v>5.0173124999999999E-2</v>
      </c>
      <c r="AJ12" s="86">
        <v>6.3086874999999903E-2</v>
      </c>
      <c r="AK12" s="86">
        <v>6.3244999999999996E-2</v>
      </c>
      <c r="AL12"/>
    </row>
    <row r="13" spans="1:51" s="81" customFormat="1">
      <c r="A13">
        <v>95</v>
      </c>
      <c r="B13">
        <v>7.3821874999999995E-2</v>
      </c>
      <c r="C13" s="86">
        <v>7.27418749999999E-2</v>
      </c>
      <c r="D13" s="86">
        <v>7.3513749999999906E-2</v>
      </c>
      <c r="E13" s="86">
        <v>5.1953749999999903E-2</v>
      </c>
      <c r="F13" s="86">
        <v>7.3414999999999994E-2</v>
      </c>
      <c r="G13" s="86">
        <v>7.3584374999999994E-2</v>
      </c>
      <c r="H13" s="87">
        <v>6.8553125000000006E-2</v>
      </c>
      <c r="I13" s="86">
        <v>7.2946249999999893E-2</v>
      </c>
      <c r="J13" s="86">
        <v>7.3315000000000005E-2</v>
      </c>
      <c r="K13" s="86">
        <v>7.3029374999999896E-2</v>
      </c>
      <c r="L13" s="86">
        <v>7.3081874999999893E-2</v>
      </c>
      <c r="M13" s="87">
        <v>7.3751249999999893E-2</v>
      </c>
      <c r="N13" s="87">
        <v>7.2519374999999997E-2</v>
      </c>
      <c r="O13" s="86">
        <v>7.3548749999999996E-2</v>
      </c>
      <c r="P13" s="86">
        <v>5.2376249999999999E-2</v>
      </c>
      <c r="Q13" s="86">
        <v>7.3493124999999895E-2</v>
      </c>
      <c r="R13" s="86">
        <v>7.3821874999999995E-2</v>
      </c>
      <c r="S13" s="91"/>
      <c r="T13" s="86">
        <v>7.6002500000000001E-2</v>
      </c>
      <c r="U13" s="86">
        <v>7.5990625000000006E-2</v>
      </c>
      <c r="V13" s="87">
        <v>7.5672500000000004E-2</v>
      </c>
      <c r="W13" s="86">
        <v>5.3753124999999999E-2</v>
      </c>
      <c r="X13" s="86">
        <v>7.6038749999999905E-2</v>
      </c>
      <c r="Y13" s="86">
        <v>7.5949374999999902E-2</v>
      </c>
      <c r="Z13" s="81">
        <v>7.5931249999999895E-2</v>
      </c>
      <c r="AA13" s="81">
        <v>7.5958749999999894E-2</v>
      </c>
      <c r="AB13" s="86">
        <v>7.2099999999999997E-2</v>
      </c>
      <c r="AC13" s="87">
        <v>7.6013750000000005E-2</v>
      </c>
      <c r="AD13" s="86">
        <v>7.6646875000000003E-2</v>
      </c>
      <c r="AE13" s="86">
        <v>7.5675624999999996E-2</v>
      </c>
      <c r="AF13" s="86">
        <v>7.596E-2</v>
      </c>
      <c r="AG13" s="86">
        <v>7.5634375000000004E-2</v>
      </c>
      <c r="AH13" s="86">
        <v>7.5893124999999895E-2</v>
      </c>
      <c r="AI13" s="86">
        <v>5.322375E-2</v>
      </c>
      <c r="AJ13" s="86">
        <v>7.5664999999999996E-2</v>
      </c>
      <c r="AK13" s="86">
        <v>7.6002500000000001E-2</v>
      </c>
      <c r="AL13"/>
    </row>
    <row r="14" spans="1:51" s="81" customFormat="1">
      <c r="A14">
        <v>100</v>
      </c>
      <c r="B14">
        <v>8.9412499999999895E-2</v>
      </c>
      <c r="C14" s="86">
        <v>8.9999375000000006E-2</v>
      </c>
      <c r="D14" s="86">
        <v>8.8984375000000004E-2</v>
      </c>
      <c r="E14" s="86">
        <v>5.7484999999999897E-2</v>
      </c>
      <c r="F14" s="86">
        <v>9.0383124999999995E-2</v>
      </c>
      <c r="G14" s="86">
        <v>9.1077500000000006E-2</v>
      </c>
      <c r="H14" s="87">
        <v>8.3116250000000003E-2</v>
      </c>
      <c r="I14" s="86">
        <v>9.0608124999999901E-2</v>
      </c>
      <c r="J14" s="86">
        <v>8.9441875000000004E-2</v>
      </c>
      <c r="K14" s="86">
        <v>8.9145000000000002E-2</v>
      </c>
      <c r="L14" s="86">
        <v>8.7908125000000004E-2</v>
      </c>
      <c r="M14" s="87">
        <v>8.9216249999999997E-2</v>
      </c>
      <c r="N14" s="87">
        <v>8.9215624999999896E-2</v>
      </c>
      <c r="O14" s="86">
        <v>8.8405625000000002E-2</v>
      </c>
      <c r="P14" s="86">
        <v>5.6574375000000003E-2</v>
      </c>
      <c r="Q14" s="86">
        <v>8.8954375000000002E-2</v>
      </c>
      <c r="R14" s="86">
        <v>8.9412499999999895E-2</v>
      </c>
      <c r="S14" s="91"/>
      <c r="T14" s="86">
        <v>9.4643124999999995E-2</v>
      </c>
      <c r="U14" s="86">
        <v>9.4779374999999999E-2</v>
      </c>
      <c r="V14" s="87">
        <v>9.410375E-2</v>
      </c>
      <c r="W14" s="86">
        <v>5.9248750000000003E-2</v>
      </c>
      <c r="X14" s="86">
        <v>9.3668124999999894E-2</v>
      </c>
      <c r="Y14" s="86">
        <v>9.5703125E-2</v>
      </c>
      <c r="Z14" s="81">
        <v>9.4607499999999997E-2</v>
      </c>
      <c r="AA14" s="81">
        <v>9.4059999999999894E-2</v>
      </c>
      <c r="AB14" s="86">
        <v>8.7896874999999902E-2</v>
      </c>
      <c r="AC14" s="87">
        <v>9.3273124999999998E-2</v>
      </c>
      <c r="AD14" s="86">
        <v>9.3747499999999997E-2</v>
      </c>
      <c r="AE14" s="86">
        <v>9.2417499999999903E-2</v>
      </c>
      <c r="AF14" s="86">
        <v>9.4463124999999898E-2</v>
      </c>
      <c r="AG14" s="86">
        <v>9.3711875E-2</v>
      </c>
      <c r="AH14" s="86">
        <v>9.2135624999999999E-2</v>
      </c>
      <c r="AI14" s="86">
        <v>5.8419374999999898E-2</v>
      </c>
      <c r="AJ14" s="86">
        <v>9.4073124999999994E-2</v>
      </c>
      <c r="AK14" s="86">
        <v>9.4643124999999995E-2</v>
      </c>
      <c r="AL14"/>
    </row>
    <row r="15" spans="1:51" s="81" customFormat="1">
      <c r="A15">
        <v>105</v>
      </c>
      <c r="B15">
        <v>0.11134624999999999</v>
      </c>
      <c r="C15" s="86">
        <v>0.111239375</v>
      </c>
      <c r="D15" s="86">
        <v>0.110745624999999</v>
      </c>
      <c r="E15" s="86">
        <v>6.5920624999999997E-2</v>
      </c>
      <c r="F15" s="86">
        <v>0.111258125</v>
      </c>
      <c r="G15" s="86">
        <v>0.112573125</v>
      </c>
      <c r="H15" s="87">
        <v>0.103299999999999</v>
      </c>
      <c r="I15" s="86">
        <v>0.11164125</v>
      </c>
      <c r="J15" s="86">
        <v>0.10907</v>
      </c>
      <c r="K15" s="86">
        <v>0.10934624999999901</v>
      </c>
      <c r="L15" s="86">
        <v>0.10810500000000001</v>
      </c>
      <c r="M15" s="87">
        <v>0.111016874999999</v>
      </c>
      <c r="N15" s="87">
        <v>0.10882875</v>
      </c>
      <c r="O15" s="87">
        <v>0.108705</v>
      </c>
      <c r="P15" s="87">
        <v>6.4250000000000002E-2</v>
      </c>
      <c r="Q15" s="86">
        <v>0.11069374999999899</v>
      </c>
      <c r="R15" s="86">
        <v>0.11134624999999999</v>
      </c>
      <c r="S15" s="91"/>
      <c r="T15" s="86">
        <v>0.117721875</v>
      </c>
      <c r="U15" s="86">
        <v>0.118266249999999</v>
      </c>
      <c r="V15" s="87">
        <v>0.11692125</v>
      </c>
      <c r="W15" s="86">
        <v>6.9443124999999994E-2</v>
      </c>
      <c r="X15" s="86">
        <v>0.11838312500000001</v>
      </c>
      <c r="Y15" s="86">
        <v>0.11616562499999999</v>
      </c>
      <c r="Z15" s="81">
        <v>0.11723875</v>
      </c>
      <c r="AA15" s="81">
        <v>0.11629687499999999</v>
      </c>
      <c r="AB15" s="87">
        <v>0.109171875</v>
      </c>
      <c r="AC15" s="87">
        <v>0.115081875</v>
      </c>
      <c r="AD15" s="86">
        <v>0.1140125</v>
      </c>
      <c r="AE15" s="86">
        <v>0.114119375</v>
      </c>
      <c r="AF15" s="86">
        <v>0.117380625</v>
      </c>
      <c r="AG15" s="86">
        <v>0.11520875</v>
      </c>
      <c r="AH15" s="87">
        <v>0.11484625</v>
      </c>
      <c r="AI15" s="87">
        <v>6.6289374999999998E-2</v>
      </c>
      <c r="AJ15" s="86">
        <v>0.116846874999999</v>
      </c>
      <c r="AK15" s="86">
        <v>0.117721875</v>
      </c>
      <c r="AL15"/>
    </row>
    <row r="16" spans="1:51" s="81" customFormat="1">
      <c r="A16"/>
      <c r="B16"/>
      <c r="C16" s="86"/>
      <c r="D16" s="86"/>
      <c r="E16" s="86"/>
      <c r="G16" s="86"/>
      <c r="H16" s="87"/>
      <c r="I16" s="86"/>
      <c r="J16" s="86"/>
      <c r="K16" s="86"/>
      <c r="L16" s="86"/>
      <c r="M16" s="87"/>
      <c r="N16" s="87"/>
      <c r="O16" s="87"/>
      <c r="P16" s="87"/>
      <c r="Q16" s="86"/>
      <c r="S16" s="91"/>
      <c r="T16" s="86"/>
      <c r="U16" s="86"/>
      <c r="V16" s="87"/>
      <c r="W16" s="86"/>
      <c r="Y16" s="86"/>
      <c r="AB16" s="87"/>
      <c r="AC16" s="87"/>
      <c r="AD16" s="86"/>
      <c r="AE16" s="86"/>
      <c r="AF16" s="86"/>
      <c r="AG16" s="86"/>
      <c r="AH16" s="87"/>
      <c r="AI16" s="87"/>
      <c r="AJ16" s="86"/>
      <c r="AL16"/>
    </row>
    <row r="17" spans="1:38" s="83" customFormat="1">
      <c r="A17" s="83">
        <v>110</v>
      </c>
      <c r="B17" s="83">
        <v>0.13662125</v>
      </c>
      <c r="C17" s="88">
        <v>0.13851374999999999</v>
      </c>
      <c r="D17" s="88">
        <v>0.135845625</v>
      </c>
      <c r="E17" s="88">
        <v>7.9873749999999993E-2</v>
      </c>
      <c r="F17" s="88">
        <v>0.13774312499999999</v>
      </c>
      <c r="G17" s="88">
        <v>0.13826187500000001</v>
      </c>
      <c r="H17" s="88">
        <v>0.1283475</v>
      </c>
      <c r="I17" s="88">
        <v>0.138405625</v>
      </c>
      <c r="J17" s="88">
        <v>0.13308187499999999</v>
      </c>
      <c r="K17" s="88">
        <v>0.13148937499999999</v>
      </c>
      <c r="L17" s="88">
        <v>0.13147062500000001</v>
      </c>
      <c r="M17" s="88">
        <v>0.13615250000000001</v>
      </c>
      <c r="N17" s="88">
        <v>0.13294249999999899</v>
      </c>
      <c r="O17" s="88">
        <v>0.130541875</v>
      </c>
      <c r="P17" s="88">
        <v>7.5870624999999997E-2</v>
      </c>
      <c r="Q17" s="88">
        <v>0.13578124999999999</v>
      </c>
      <c r="R17" s="88">
        <v>0.13662125</v>
      </c>
      <c r="S17" s="91"/>
      <c r="T17" s="88">
        <v>0.146095</v>
      </c>
      <c r="U17" s="88">
        <v>0.14842187499999901</v>
      </c>
      <c r="V17" s="88">
        <v>0.14511625</v>
      </c>
      <c r="W17" s="88">
        <v>8.7283124999999906E-2</v>
      </c>
      <c r="X17" s="88">
        <v>0.14748562500000001</v>
      </c>
      <c r="Y17" s="88">
        <v>0.14599374999999901</v>
      </c>
      <c r="Z17" s="83">
        <v>0.14602375000000001</v>
      </c>
      <c r="AA17" s="83">
        <v>0.14579500000000001</v>
      </c>
      <c r="AB17" s="88">
        <v>0.137010625</v>
      </c>
      <c r="AC17" s="88">
        <v>0.143501249999999</v>
      </c>
      <c r="AD17" s="88">
        <v>0.140955</v>
      </c>
      <c r="AE17" s="88">
        <v>0.140226875</v>
      </c>
      <c r="AF17" s="88">
        <v>0.1456925</v>
      </c>
      <c r="AG17" s="88">
        <v>0.142434375</v>
      </c>
      <c r="AH17" s="88">
        <v>0.14130062500000001</v>
      </c>
      <c r="AI17" s="88">
        <v>8.1036250000000004E-2</v>
      </c>
      <c r="AJ17" s="88">
        <v>0.14502625</v>
      </c>
      <c r="AK17" s="88">
        <v>0.146095</v>
      </c>
    </row>
    <row r="18" spans="1:38" s="81" customFormat="1">
      <c r="A18">
        <v>115</v>
      </c>
      <c r="B18">
        <v>0.172278125</v>
      </c>
      <c r="C18" s="86">
        <v>0.16947062499999899</v>
      </c>
      <c r="D18" s="86">
        <v>0.17140687499999999</v>
      </c>
      <c r="E18" s="86">
        <v>0.101130625</v>
      </c>
      <c r="F18" s="86">
        <v>0.17073874999999999</v>
      </c>
      <c r="G18" s="86">
        <v>0.17180874999999901</v>
      </c>
      <c r="H18" s="87">
        <v>0.16220812500000001</v>
      </c>
      <c r="I18" s="86">
        <v>0.171299374999999</v>
      </c>
      <c r="J18" s="86">
        <v>0.164439999999999</v>
      </c>
      <c r="K18" s="86">
        <v>0.15872187500000001</v>
      </c>
      <c r="L18" s="86">
        <v>0.15686562500000001</v>
      </c>
      <c r="M18" s="87">
        <v>0.171620625</v>
      </c>
      <c r="N18" s="87">
        <v>0.15892249999999999</v>
      </c>
      <c r="O18" s="86">
        <v>0.160355625</v>
      </c>
      <c r="P18" s="86">
        <v>9.6325624999999901E-2</v>
      </c>
      <c r="Q18" s="86">
        <v>0.17130437500000001</v>
      </c>
      <c r="R18" s="86">
        <v>0.172278125</v>
      </c>
      <c r="S18" s="91"/>
      <c r="T18" s="86">
        <v>0.185008125</v>
      </c>
      <c r="U18" s="86">
        <v>0.18387500000000001</v>
      </c>
      <c r="V18" s="87">
        <v>0.18394125</v>
      </c>
      <c r="W18" s="86">
        <v>0.11265</v>
      </c>
      <c r="X18" s="86">
        <v>0.18387999999999999</v>
      </c>
      <c r="Y18" s="86">
        <v>0.181276875</v>
      </c>
      <c r="Z18" s="81">
        <v>0.181365</v>
      </c>
      <c r="AA18" s="81">
        <v>0.18188124999999999</v>
      </c>
      <c r="AB18" s="86">
        <v>0.175298124999999</v>
      </c>
      <c r="AC18" s="87">
        <v>0.17710937500000001</v>
      </c>
      <c r="AD18" s="86">
        <v>0.17485624999999999</v>
      </c>
      <c r="AE18" s="86">
        <v>0.16957875</v>
      </c>
      <c r="AF18" s="86">
        <v>0.18418374999999901</v>
      </c>
      <c r="AG18" s="86">
        <v>0.1721675</v>
      </c>
      <c r="AH18" s="86">
        <v>0.17313875000000001</v>
      </c>
      <c r="AI18" s="86">
        <v>0.101494375</v>
      </c>
      <c r="AJ18" s="86">
        <v>0.183818125</v>
      </c>
      <c r="AK18" s="86">
        <v>0.185008125</v>
      </c>
      <c r="AL18"/>
    </row>
    <row r="19" spans="1:38" s="81" customFormat="1">
      <c r="A19">
        <v>120</v>
      </c>
      <c r="B19">
        <v>0.207420625</v>
      </c>
      <c r="C19" s="86">
        <v>0.207729999999999</v>
      </c>
      <c r="D19" s="86">
        <v>0.20652624999999999</v>
      </c>
      <c r="E19" s="86">
        <v>0.131130625</v>
      </c>
      <c r="F19" s="86">
        <v>0.20779249999999999</v>
      </c>
      <c r="G19" s="86">
        <v>0.20804375</v>
      </c>
      <c r="H19" s="87">
        <v>0.1979475</v>
      </c>
      <c r="I19" s="86">
        <v>0.20682500000000001</v>
      </c>
      <c r="J19" s="86">
        <v>0.19699875</v>
      </c>
      <c r="K19" s="86">
        <v>0.189199375</v>
      </c>
      <c r="L19" s="86">
        <v>0.18350625000000001</v>
      </c>
      <c r="M19" s="87">
        <v>0.20650625</v>
      </c>
      <c r="N19" s="87">
        <v>0.18977187499999901</v>
      </c>
      <c r="O19" s="86">
        <v>0.18786937500000001</v>
      </c>
      <c r="P19" s="86">
        <v>0.121803125</v>
      </c>
      <c r="Q19" s="86">
        <v>0.206416875</v>
      </c>
      <c r="R19" s="86">
        <v>0.207420625</v>
      </c>
      <c r="S19" s="91"/>
      <c r="T19" s="86">
        <v>0.227706874999999</v>
      </c>
      <c r="U19" s="86">
        <v>0.23089437499999901</v>
      </c>
      <c r="V19" s="87">
        <v>0.226519375</v>
      </c>
      <c r="W19" s="86">
        <v>0.15495562499999899</v>
      </c>
      <c r="X19" s="86">
        <v>0.22459874999999899</v>
      </c>
      <c r="Y19" s="86">
        <v>0.22179374999999901</v>
      </c>
      <c r="Z19" s="81">
        <v>0.224215625</v>
      </c>
      <c r="AA19" s="81">
        <v>0.21950562499999901</v>
      </c>
      <c r="AB19" s="86">
        <v>0.21610937499999999</v>
      </c>
      <c r="AC19" s="87">
        <v>0.215568124999999</v>
      </c>
      <c r="AD19" s="86">
        <v>0.20987062500000001</v>
      </c>
      <c r="AE19" s="86">
        <v>0.20267374999999899</v>
      </c>
      <c r="AF19" s="86">
        <v>0.2266975</v>
      </c>
      <c r="AG19" s="86">
        <v>0.21083437499999899</v>
      </c>
      <c r="AH19" s="86">
        <v>0.2072175</v>
      </c>
      <c r="AI19" s="86">
        <v>0.130566875</v>
      </c>
      <c r="AJ19" s="86">
        <v>0.22637750000000001</v>
      </c>
      <c r="AK19" s="86">
        <v>0.227706874999999</v>
      </c>
      <c r="AL19"/>
    </row>
    <row r="20" spans="1:38" s="81" customFormat="1">
      <c r="A20">
        <v>125</v>
      </c>
      <c r="B20">
        <v>0.24518562499999999</v>
      </c>
      <c r="C20" s="86">
        <v>0.24451000000000001</v>
      </c>
      <c r="D20" s="86">
        <v>0.24439312499999999</v>
      </c>
      <c r="E20" s="86">
        <v>0.16528437499999901</v>
      </c>
      <c r="F20" s="86">
        <v>0.24510062499999999</v>
      </c>
      <c r="G20" s="86">
        <v>0.24739125000000001</v>
      </c>
      <c r="H20" s="87">
        <v>0.23586437499999999</v>
      </c>
      <c r="I20" s="86">
        <v>0.245004375</v>
      </c>
      <c r="J20" s="86">
        <v>0.22900499999999999</v>
      </c>
      <c r="K20" s="86">
        <v>0.21953875</v>
      </c>
      <c r="L20" s="86">
        <v>0.21105374999999901</v>
      </c>
      <c r="M20" s="87">
        <v>0.24406562499999901</v>
      </c>
      <c r="N20" s="87">
        <v>0.2182125</v>
      </c>
      <c r="O20" s="86">
        <v>0.21618375000000001</v>
      </c>
      <c r="P20" s="86">
        <v>0.150851875</v>
      </c>
      <c r="Q20" s="86">
        <v>0.24425312499999999</v>
      </c>
      <c r="R20" s="86">
        <v>0.24518562499999999</v>
      </c>
      <c r="S20" s="91"/>
      <c r="T20" s="86">
        <v>0.274264375</v>
      </c>
      <c r="U20" s="86">
        <v>0.27423437499999997</v>
      </c>
      <c r="V20" s="87">
        <v>0.27307375</v>
      </c>
      <c r="W20" s="86">
        <v>0.20132312499999999</v>
      </c>
      <c r="X20" s="86">
        <v>0.26202249999999999</v>
      </c>
      <c r="Y20" s="86">
        <v>0.26263375</v>
      </c>
      <c r="Z20" s="81">
        <v>0.26069062499999901</v>
      </c>
      <c r="AA20" s="81">
        <v>0.25943749999999999</v>
      </c>
      <c r="AB20" s="86">
        <v>0.25939187499999999</v>
      </c>
      <c r="AC20" s="87">
        <v>0.257088125</v>
      </c>
      <c r="AD20" s="86">
        <v>0.24887999999999999</v>
      </c>
      <c r="AE20" s="86">
        <v>0.23908874999999999</v>
      </c>
      <c r="AF20" s="86">
        <v>0.273132499999999</v>
      </c>
      <c r="AG20" s="86">
        <v>0.24691749999999901</v>
      </c>
      <c r="AH20" s="86">
        <v>0.24418124999999999</v>
      </c>
      <c r="AI20" s="86">
        <v>0.163300625</v>
      </c>
      <c r="AJ20" s="86">
        <v>0.27292125</v>
      </c>
      <c r="AK20" s="86">
        <v>0.274264375</v>
      </c>
      <c r="AL20"/>
    </row>
    <row r="21" spans="1:38" s="81" customFormat="1">
      <c r="A21">
        <v>130</v>
      </c>
      <c r="B21">
        <v>0.28002312499999998</v>
      </c>
      <c r="C21" s="86">
        <v>0.27979749999999998</v>
      </c>
      <c r="D21" s="86">
        <v>0.27927999999999997</v>
      </c>
      <c r="E21" s="86">
        <v>0.20502062500000001</v>
      </c>
      <c r="F21" s="86">
        <v>0.28031437499999901</v>
      </c>
      <c r="G21" s="86">
        <v>0.279238125</v>
      </c>
      <c r="H21" s="87">
        <v>0.27266749999999901</v>
      </c>
      <c r="I21" s="86">
        <v>0.278660625</v>
      </c>
      <c r="J21" s="86">
        <v>0.25912687499999998</v>
      </c>
      <c r="K21" s="86">
        <v>0.24786374999999999</v>
      </c>
      <c r="L21" s="86">
        <v>0.23529249999999999</v>
      </c>
      <c r="M21" s="87">
        <v>0.27859624999999999</v>
      </c>
      <c r="N21" s="87">
        <v>0.246051875</v>
      </c>
      <c r="O21" s="86">
        <v>0.24380437499999999</v>
      </c>
      <c r="P21" s="86">
        <v>0.18383749999999999</v>
      </c>
      <c r="Q21" s="86">
        <v>0.27917187499999901</v>
      </c>
      <c r="R21" s="86">
        <v>0.28002312499999998</v>
      </c>
      <c r="S21" s="91"/>
      <c r="T21" s="86">
        <v>0.31804874999999999</v>
      </c>
      <c r="U21" s="86">
        <v>0.31884437499999901</v>
      </c>
      <c r="V21" s="87">
        <v>0.31703437499999998</v>
      </c>
      <c r="W21" s="86">
        <v>0.25601499999999999</v>
      </c>
      <c r="X21" s="86">
        <v>0.30012875</v>
      </c>
      <c r="Y21" s="86">
        <v>0.29825937499999999</v>
      </c>
      <c r="Z21" s="81">
        <v>0.300980625</v>
      </c>
      <c r="AA21" s="81">
        <v>0.29755312499999997</v>
      </c>
      <c r="AB21" s="86">
        <v>0.29830125000000002</v>
      </c>
      <c r="AC21" s="87">
        <v>0.297303124999999</v>
      </c>
      <c r="AD21" s="86">
        <v>0.28464937499999998</v>
      </c>
      <c r="AE21" s="86">
        <v>0.27305999999999903</v>
      </c>
      <c r="AF21" s="86">
        <v>0.31668687499999998</v>
      </c>
      <c r="AG21" s="86">
        <v>0.28439249999999999</v>
      </c>
      <c r="AH21" s="86">
        <v>0.28045625000000002</v>
      </c>
      <c r="AI21" s="86">
        <v>0.20045499999999999</v>
      </c>
      <c r="AJ21" s="86">
        <v>0.31690937499999899</v>
      </c>
      <c r="AK21" s="86">
        <v>0.31804874999999999</v>
      </c>
      <c r="AL21"/>
    </row>
    <row r="22" spans="1:38" s="81" customFormat="1">
      <c r="A22">
        <v>135</v>
      </c>
      <c r="B22">
        <v>0.31039375000000002</v>
      </c>
      <c r="C22" s="86">
        <v>0.31060437499999999</v>
      </c>
      <c r="D22" s="86">
        <v>0.30987437499999998</v>
      </c>
      <c r="E22" s="86">
        <v>0.24522187500000001</v>
      </c>
      <c r="F22" s="86">
        <v>0.30990062499999999</v>
      </c>
      <c r="G22" s="86">
        <v>0.31079374999999998</v>
      </c>
      <c r="H22" s="87">
        <v>0.30542374999999999</v>
      </c>
      <c r="I22" s="86">
        <v>0.31027312499999998</v>
      </c>
      <c r="J22" s="86">
        <v>0.287058125</v>
      </c>
      <c r="K22" s="86">
        <v>0.27478312499999902</v>
      </c>
      <c r="L22" s="86">
        <v>0.25988749999999999</v>
      </c>
      <c r="M22" s="87">
        <v>0.30884562500000001</v>
      </c>
      <c r="N22" s="87">
        <v>0.27276499999999898</v>
      </c>
      <c r="O22" s="86">
        <v>0.26648499999999897</v>
      </c>
      <c r="P22" s="86">
        <v>0.21549062499999999</v>
      </c>
      <c r="Q22" s="86">
        <v>0.30979875000000001</v>
      </c>
      <c r="R22" s="86">
        <v>0.31039375000000002</v>
      </c>
      <c r="S22" s="91"/>
      <c r="T22" s="86">
        <v>0.36113562499999902</v>
      </c>
      <c r="U22" s="86">
        <v>0.36202812499999998</v>
      </c>
      <c r="V22" s="87">
        <v>0.36037374999999899</v>
      </c>
      <c r="W22" s="86">
        <v>0.31392500000000001</v>
      </c>
      <c r="X22" s="86">
        <v>0.33485312499999997</v>
      </c>
      <c r="Y22" s="86">
        <v>0.33033749999999901</v>
      </c>
      <c r="Z22" s="81">
        <v>0.33675687499999901</v>
      </c>
      <c r="AA22" s="81">
        <v>0.33288499999999999</v>
      </c>
      <c r="AB22" s="86">
        <v>0.33419874999999999</v>
      </c>
      <c r="AC22" s="87">
        <v>0.338254375</v>
      </c>
      <c r="AD22" s="86">
        <v>0.32207187499999901</v>
      </c>
      <c r="AE22" s="86">
        <v>0.30826562499999999</v>
      </c>
      <c r="AF22" s="86">
        <v>0.35972124999999999</v>
      </c>
      <c r="AG22" s="86">
        <v>0.32167625</v>
      </c>
      <c r="AH22" s="86">
        <v>0.31523937499999999</v>
      </c>
      <c r="AI22" s="86">
        <v>0.23582500000000001</v>
      </c>
      <c r="AJ22" s="86">
        <v>0.36024124999999901</v>
      </c>
      <c r="AK22" s="86">
        <v>0.36113562499999902</v>
      </c>
      <c r="AL22"/>
    </row>
    <row r="23" spans="1:38" s="81" customFormat="1">
      <c r="A23">
        <v>140</v>
      </c>
      <c r="B23">
        <v>0.33718062500000001</v>
      </c>
      <c r="C23" s="86">
        <v>0.33688249999999997</v>
      </c>
      <c r="D23" s="86">
        <v>0.33684437499999997</v>
      </c>
      <c r="E23" s="86">
        <v>0.28509187499999999</v>
      </c>
      <c r="F23" s="86">
        <v>0.33537312499999999</v>
      </c>
      <c r="G23" s="86">
        <v>0.33632249999999903</v>
      </c>
      <c r="H23" s="87">
        <v>0.33233499999999999</v>
      </c>
      <c r="I23" s="86">
        <v>0.33620375000000002</v>
      </c>
      <c r="J23" s="86">
        <v>0.31240437499999901</v>
      </c>
      <c r="K23" s="86">
        <v>0.300294375</v>
      </c>
      <c r="L23" s="86">
        <v>0.28405875000000003</v>
      </c>
      <c r="M23" s="87">
        <v>0.33544437500000002</v>
      </c>
      <c r="N23" s="87">
        <v>0.29581999999999897</v>
      </c>
      <c r="O23" s="87">
        <v>0.28810812499999899</v>
      </c>
      <c r="P23" s="87">
        <v>0.24837624999999999</v>
      </c>
      <c r="Q23" s="86">
        <v>0.33679562499999899</v>
      </c>
      <c r="R23" s="86">
        <v>0.33718062500000001</v>
      </c>
      <c r="S23" s="91"/>
      <c r="T23" s="86">
        <v>0.39968062500000001</v>
      </c>
      <c r="U23" s="86">
        <v>0.39953187499999998</v>
      </c>
      <c r="V23" s="87">
        <v>0.39921937499999999</v>
      </c>
      <c r="W23" s="86">
        <v>0.36856374999999902</v>
      </c>
      <c r="X23" s="86">
        <v>0.363595</v>
      </c>
      <c r="Y23" s="86">
        <v>0.36006687500000001</v>
      </c>
      <c r="Z23" s="81">
        <v>0.37204375000000001</v>
      </c>
      <c r="AA23" s="81">
        <v>0.36270000000000002</v>
      </c>
      <c r="AB23" s="87">
        <v>0.36456812499999902</v>
      </c>
      <c r="AC23" s="87">
        <v>0.37544062499999997</v>
      </c>
      <c r="AD23" s="86">
        <v>0.360735625</v>
      </c>
      <c r="AE23" s="86">
        <v>0.3448175</v>
      </c>
      <c r="AF23" s="86">
        <v>0.39798</v>
      </c>
      <c r="AG23" s="86">
        <v>0.35622937499999902</v>
      </c>
      <c r="AH23" s="87">
        <v>0.34895874999999998</v>
      </c>
      <c r="AI23" s="87">
        <v>0.27153312499999899</v>
      </c>
      <c r="AJ23" s="86">
        <v>0.39913562499999999</v>
      </c>
      <c r="AK23" s="86">
        <v>0.39968062500000001</v>
      </c>
      <c r="AL23"/>
    </row>
    <row r="24" spans="1:38" s="81" customFormat="1">
      <c r="A24"/>
      <c r="B24"/>
      <c r="C24" s="86"/>
      <c r="D24" s="86"/>
      <c r="E24" s="86"/>
      <c r="G24" s="86"/>
      <c r="H24" s="87"/>
      <c r="I24" s="86"/>
      <c r="J24" s="86"/>
      <c r="K24" s="86"/>
      <c r="L24" s="86"/>
      <c r="M24" s="87"/>
      <c r="N24" s="87"/>
      <c r="O24" s="87"/>
      <c r="P24" s="87"/>
      <c r="Q24" s="86"/>
      <c r="S24" s="91"/>
      <c r="T24" s="86"/>
      <c r="U24" s="86"/>
      <c r="V24" s="87"/>
      <c r="W24" s="86"/>
      <c r="Y24" s="86"/>
      <c r="AB24" s="87"/>
      <c r="AC24" s="87"/>
      <c r="AD24" s="86"/>
      <c r="AE24" s="86"/>
      <c r="AF24" s="86"/>
      <c r="AG24" s="86"/>
      <c r="AH24" s="87"/>
      <c r="AI24" s="87"/>
      <c r="AJ24" s="86"/>
      <c r="AL24"/>
    </row>
    <row r="25" spans="1:38" s="83" customFormat="1">
      <c r="A25" s="83">
        <v>145</v>
      </c>
      <c r="B25" s="83">
        <v>0.35658000000000001</v>
      </c>
      <c r="C25" s="88">
        <v>0.35724687499999902</v>
      </c>
      <c r="D25" s="88">
        <v>0.356345624999999</v>
      </c>
      <c r="E25" s="88">
        <v>0.32135687499999999</v>
      </c>
      <c r="F25" s="88">
        <v>0.35581750000000001</v>
      </c>
      <c r="G25" s="88">
        <v>0.35673687500000001</v>
      </c>
      <c r="H25" s="88">
        <v>0.35220750000000001</v>
      </c>
      <c r="I25" s="88">
        <v>0.35513749999999999</v>
      </c>
      <c r="J25" s="88">
        <v>0.33299999999999902</v>
      </c>
      <c r="K25" s="88">
        <v>0.31853812500000001</v>
      </c>
      <c r="L25" s="88">
        <v>0.30286374999999999</v>
      </c>
      <c r="M25" s="88">
        <v>0.35476750000000001</v>
      </c>
      <c r="N25" s="88">
        <v>0.31407249999999998</v>
      </c>
      <c r="O25" s="88">
        <v>0.30459625000000001</v>
      </c>
      <c r="P25" s="88">
        <v>0.27641125</v>
      </c>
      <c r="Q25" s="88">
        <v>0.35630687500000002</v>
      </c>
      <c r="R25" s="88">
        <v>0.35658000000000001</v>
      </c>
      <c r="S25" s="91"/>
      <c r="T25" s="88">
        <v>0.43246937499999999</v>
      </c>
      <c r="U25" s="88">
        <v>0.432225625</v>
      </c>
      <c r="V25" s="88">
        <v>0.43218249999999903</v>
      </c>
      <c r="W25" s="88">
        <v>0.41712249999999901</v>
      </c>
      <c r="X25" s="88">
        <v>0.385613125</v>
      </c>
      <c r="Y25" s="88">
        <v>0.37980874999999897</v>
      </c>
      <c r="Z25" s="83">
        <v>0.402614999999999</v>
      </c>
      <c r="AA25" s="83">
        <v>0.38875499999999902</v>
      </c>
      <c r="AB25" s="88">
        <v>0.38991874999999998</v>
      </c>
      <c r="AC25" s="88">
        <v>0.41008499999999998</v>
      </c>
      <c r="AD25" s="88">
        <v>0.39534312500000002</v>
      </c>
      <c r="AE25" s="88">
        <v>0.37895562500000002</v>
      </c>
      <c r="AF25" s="88">
        <v>0.43054500000000001</v>
      </c>
      <c r="AG25" s="88">
        <v>0.38772249999999903</v>
      </c>
      <c r="AH25" s="88">
        <v>0.378656875</v>
      </c>
      <c r="AI25" s="88">
        <v>0.30145812500000002</v>
      </c>
      <c r="AJ25" s="88">
        <v>0.432152499999999</v>
      </c>
      <c r="AK25" s="88">
        <v>0.43246937499999999</v>
      </c>
    </row>
    <row r="26" spans="1:38" s="81" customFormat="1">
      <c r="A26">
        <v>150</v>
      </c>
      <c r="B26">
        <v>0.37669812499999999</v>
      </c>
      <c r="C26" s="86">
        <v>0.37602687499999998</v>
      </c>
      <c r="D26" s="86">
        <v>0.37655937499999997</v>
      </c>
      <c r="E26" s="86">
        <v>0.35378999999999999</v>
      </c>
      <c r="F26" s="86">
        <v>0.37272687500000001</v>
      </c>
      <c r="G26" s="86">
        <v>0.373368124999999</v>
      </c>
      <c r="H26" s="87">
        <v>0.36953249999999999</v>
      </c>
      <c r="I26" s="86">
        <v>0.37248187500000002</v>
      </c>
      <c r="J26" s="86">
        <v>0.35376562499999997</v>
      </c>
      <c r="K26" s="86">
        <v>0.33995687499999999</v>
      </c>
      <c r="L26" s="86">
        <v>0.32345312500000001</v>
      </c>
      <c r="M26" s="87">
        <v>0.37475562499999998</v>
      </c>
      <c r="N26" s="87">
        <v>0.33262437499999897</v>
      </c>
      <c r="O26" s="86">
        <v>0.32229875000000002</v>
      </c>
      <c r="P26" s="86">
        <v>0.30030812499999998</v>
      </c>
      <c r="Q26" s="86">
        <v>0.37653062500000001</v>
      </c>
      <c r="R26" s="86">
        <v>0.37669812499999999</v>
      </c>
      <c r="S26" s="91"/>
      <c r="T26" s="86">
        <v>0.46651500000000001</v>
      </c>
      <c r="U26" s="86">
        <v>0.46621062499999999</v>
      </c>
      <c r="V26" s="87">
        <v>0.46629874999999998</v>
      </c>
      <c r="W26" s="86">
        <v>0.46601562499999999</v>
      </c>
      <c r="X26" s="86">
        <v>0.40698062499999998</v>
      </c>
      <c r="Y26" s="86">
        <v>0.39846749999999997</v>
      </c>
      <c r="Z26" s="81">
        <v>0.43198687499999999</v>
      </c>
      <c r="AA26" s="81">
        <v>0.41516312500000002</v>
      </c>
      <c r="AB26" s="86">
        <v>0.41345562499999999</v>
      </c>
      <c r="AC26" s="87">
        <v>0.44285562499999997</v>
      </c>
      <c r="AD26" s="86">
        <v>0.42917187499999998</v>
      </c>
      <c r="AE26" s="86">
        <v>0.40932312499999901</v>
      </c>
      <c r="AF26" s="86">
        <v>0.46448062499999998</v>
      </c>
      <c r="AG26" s="86">
        <v>0.42074687500000002</v>
      </c>
      <c r="AH26" s="86">
        <v>0.40988750000000002</v>
      </c>
      <c r="AI26" s="86">
        <v>0.32809687499999901</v>
      </c>
      <c r="AJ26" s="86">
        <v>0.46626812499999998</v>
      </c>
      <c r="AK26" s="86">
        <v>0.46651500000000001</v>
      </c>
      <c r="AL26"/>
    </row>
    <row r="27" spans="1:38" s="81" customFormat="1">
      <c r="A27">
        <v>155</v>
      </c>
      <c r="B27">
        <v>0.39209250000000001</v>
      </c>
      <c r="C27" s="86">
        <v>0.39090374999999999</v>
      </c>
      <c r="D27" s="86">
        <v>0.392019374999999</v>
      </c>
      <c r="E27" s="86">
        <v>0.38200187499999999</v>
      </c>
      <c r="F27" s="86">
        <v>0.38510812500000002</v>
      </c>
      <c r="G27" s="86">
        <v>0.38490750000000001</v>
      </c>
      <c r="H27" s="87">
        <v>0.38232125</v>
      </c>
      <c r="I27" s="86">
        <v>0.38356437499999901</v>
      </c>
      <c r="J27" s="86">
        <v>0.37035124999999902</v>
      </c>
      <c r="K27" s="86">
        <v>0.35714999999999902</v>
      </c>
      <c r="L27" s="86">
        <v>0.33937874999999901</v>
      </c>
      <c r="M27" s="87">
        <v>0.39010374999999903</v>
      </c>
      <c r="N27" s="87">
        <v>0.34737249999999997</v>
      </c>
      <c r="O27" s="86">
        <v>0.33554874999999901</v>
      </c>
      <c r="P27" s="86">
        <v>0.32140125000000003</v>
      </c>
      <c r="Q27" s="86">
        <v>0.39200625</v>
      </c>
      <c r="R27" s="86">
        <v>0.39209250000000001</v>
      </c>
      <c r="S27" s="91"/>
      <c r="T27" s="86">
        <v>0.49328312499999999</v>
      </c>
      <c r="U27" s="86">
        <v>0.49415437499999998</v>
      </c>
      <c r="V27" s="87">
        <v>0.49320249999999999</v>
      </c>
      <c r="W27" s="86">
        <v>0.50296750000000001</v>
      </c>
      <c r="X27" s="86">
        <v>0.42584749999999999</v>
      </c>
      <c r="Y27" s="86">
        <v>0.41163249999999901</v>
      </c>
      <c r="Z27" s="81">
        <v>0.45856374999999999</v>
      </c>
      <c r="AA27" s="81">
        <v>0.43759625000000002</v>
      </c>
      <c r="AB27" s="86">
        <v>0.43374249999999998</v>
      </c>
      <c r="AC27" s="87">
        <v>0.47145500000000001</v>
      </c>
      <c r="AD27" s="86">
        <v>0.45688437500000001</v>
      </c>
      <c r="AE27" s="86">
        <v>0.440571874999999</v>
      </c>
      <c r="AF27" s="86">
        <v>0.49120124999999998</v>
      </c>
      <c r="AG27" s="86">
        <v>0.44905874999999901</v>
      </c>
      <c r="AH27" s="86">
        <v>0.43486124999999998</v>
      </c>
      <c r="AI27" s="86">
        <v>0.35024125</v>
      </c>
      <c r="AJ27" s="86">
        <v>0.49318062499999898</v>
      </c>
      <c r="AK27" s="86">
        <v>0.49328312499999999</v>
      </c>
      <c r="AL27"/>
    </row>
    <row r="28" spans="1:38" s="81" customFormat="1">
      <c r="A28">
        <v>160</v>
      </c>
      <c r="B28">
        <v>0.40922937500000001</v>
      </c>
      <c r="C28" s="86">
        <v>0.40967750000000003</v>
      </c>
      <c r="D28" s="86">
        <v>0.40919312499999999</v>
      </c>
      <c r="E28" s="86">
        <v>0.41278999999999999</v>
      </c>
      <c r="F28" s="86">
        <v>0.39706812499999999</v>
      </c>
      <c r="G28" s="86">
        <v>0.39539249999999998</v>
      </c>
      <c r="H28" s="87">
        <v>0.39472562500000002</v>
      </c>
      <c r="I28" s="86">
        <v>0.39386312499999998</v>
      </c>
      <c r="J28" s="86">
        <v>0.39002749999999897</v>
      </c>
      <c r="K28" s="86">
        <v>0.376453124999999</v>
      </c>
      <c r="L28" s="86">
        <v>0.35848562499999898</v>
      </c>
      <c r="M28" s="87">
        <v>0.40704687499999997</v>
      </c>
      <c r="N28" s="87">
        <v>0.36657624999999999</v>
      </c>
      <c r="O28" s="86">
        <v>0.351701874999999</v>
      </c>
      <c r="P28" s="86">
        <v>0.33916062499999899</v>
      </c>
      <c r="Q28" s="86">
        <v>0.40917937500000001</v>
      </c>
      <c r="R28" s="86">
        <v>0.40922937500000001</v>
      </c>
      <c r="S28" s="91"/>
      <c r="T28" s="86">
        <v>0.52030937499999996</v>
      </c>
      <c r="U28" s="86">
        <v>0.52129000000000003</v>
      </c>
      <c r="V28" s="87">
        <v>0.52023874999999997</v>
      </c>
      <c r="W28" s="86">
        <v>0.53573312499999903</v>
      </c>
      <c r="X28" s="86">
        <v>0.44416937499999998</v>
      </c>
      <c r="Y28" s="86">
        <v>0.42468187499999999</v>
      </c>
      <c r="Z28" s="81">
        <v>0.48760874999999998</v>
      </c>
      <c r="AA28" s="81">
        <v>0.46407624999999902</v>
      </c>
      <c r="AB28" s="86">
        <v>0.45796312500000003</v>
      </c>
      <c r="AC28" s="87">
        <v>0.50108562499999998</v>
      </c>
      <c r="AD28" s="86">
        <v>0.48868125000000001</v>
      </c>
      <c r="AE28" s="86">
        <v>0.46984374999999901</v>
      </c>
      <c r="AF28" s="86">
        <v>0.51838437500000001</v>
      </c>
      <c r="AG28" s="86">
        <v>0.47686624999999999</v>
      </c>
      <c r="AH28" s="86">
        <v>0.460984375</v>
      </c>
      <c r="AI28" s="86">
        <v>0.36900312499999999</v>
      </c>
      <c r="AJ28" s="86">
        <v>0.52022812500000004</v>
      </c>
      <c r="AK28" s="86">
        <v>0.52030937499999996</v>
      </c>
      <c r="AL28"/>
    </row>
    <row r="29" spans="1:38" s="81" customFormat="1">
      <c r="A29">
        <v>165</v>
      </c>
      <c r="B29">
        <v>0.42843249999999999</v>
      </c>
      <c r="C29" s="86">
        <v>0.42790499999999998</v>
      </c>
      <c r="D29" s="86">
        <v>0.428404375</v>
      </c>
      <c r="E29" s="86">
        <v>0.438089375</v>
      </c>
      <c r="F29" s="86">
        <v>0.40899312499999901</v>
      </c>
      <c r="G29" s="86">
        <v>0.40677124999999997</v>
      </c>
      <c r="H29" s="87">
        <v>0.40663499999999903</v>
      </c>
      <c r="I29" s="86">
        <v>0.40287250000000002</v>
      </c>
      <c r="J29" s="86">
        <v>0.41024749999999999</v>
      </c>
      <c r="K29" s="86">
        <v>0.39890062500000001</v>
      </c>
      <c r="L29" s="86">
        <v>0.37953749999999897</v>
      </c>
      <c r="M29" s="87">
        <v>0.42619062499999899</v>
      </c>
      <c r="N29" s="87">
        <v>0.386045625</v>
      </c>
      <c r="O29" s="86">
        <v>0.37044749999999999</v>
      </c>
      <c r="P29" s="86">
        <v>0.35797937499999999</v>
      </c>
      <c r="Q29" s="86">
        <v>0.42840062499999998</v>
      </c>
      <c r="R29" s="86">
        <v>0.42843249999999999</v>
      </c>
      <c r="S29" s="91"/>
      <c r="T29" s="86">
        <v>0.54720625000000001</v>
      </c>
      <c r="U29" s="86">
        <v>0.54659999999999997</v>
      </c>
      <c r="V29" s="87">
        <v>0.54717437499999999</v>
      </c>
      <c r="W29" s="86">
        <v>0.56345062499999898</v>
      </c>
      <c r="X29" s="86">
        <v>0.46316249999999998</v>
      </c>
      <c r="Y29" s="86">
        <v>0.43636999999999898</v>
      </c>
      <c r="Z29" s="81">
        <v>0.51456999999999997</v>
      </c>
      <c r="AA29" s="81">
        <v>0.48933437499999999</v>
      </c>
      <c r="AB29" s="86">
        <v>0.48276249999999998</v>
      </c>
      <c r="AC29" s="87">
        <v>0.53057062499999996</v>
      </c>
      <c r="AD29" s="86">
        <v>0.51764749999999904</v>
      </c>
      <c r="AE29" s="86">
        <v>0.49692249999999899</v>
      </c>
      <c r="AF29" s="86">
        <v>0.54495249999999995</v>
      </c>
      <c r="AG29" s="86">
        <v>0.50408499999999901</v>
      </c>
      <c r="AH29" s="86">
        <v>0.487518749999999</v>
      </c>
      <c r="AI29" s="86">
        <v>0.38871250000000002</v>
      </c>
      <c r="AJ29" s="86">
        <v>0.54716874999999998</v>
      </c>
      <c r="AK29" s="86">
        <v>0.54720625000000001</v>
      </c>
      <c r="AL29"/>
    </row>
    <row r="30" spans="1:38" s="81" customFormat="1">
      <c r="A30">
        <v>170</v>
      </c>
      <c r="B30">
        <v>0.44831437499999999</v>
      </c>
      <c r="C30" s="86">
        <v>0.447528125</v>
      </c>
      <c r="D30" s="86">
        <v>0.44830312500000002</v>
      </c>
      <c r="E30" s="86">
        <v>0.46417999999999998</v>
      </c>
      <c r="F30" s="86">
        <v>0.41919499999999998</v>
      </c>
      <c r="G30" s="86">
        <v>0.41724562499999901</v>
      </c>
      <c r="H30" s="87">
        <v>0.418638749999999</v>
      </c>
      <c r="I30" s="86">
        <v>0.41029500000000002</v>
      </c>
      <c r="J30" s="86">
        <v>0.43390000000000001</v>
      </c>
      <c r="K30" s="86">
        <v>0.42135187499999999</v>
      </c>
      <c r="L30" s="86">
        <v>0.39983437499999902</v>
      </c>
      <c r="M30" s="87">
        <v>0.44599</v>
      </c>
      <c r="N30" s="87">
        <v>0.40811437499999897</v>
      </c>
      <c r="O30" s="87">
        <v>0.38990999999999998</v>
      </c>
      <c r="P30" s="87">
        <v>0.37526624999999902</v>
      </c>
      <c r="Q30" s="86">
        <v>0.44830062500000001</v>
      </c>
      <c r="R30" s="86">
        <v>0.44831437499999999</v>
      </c>
      <c r="S30" s="91"/>
      <c r="T30" s="86">
        <v>0.57154875000000005</v>
      </c>
      <c r="U30" s="86">
        <v>0.56663375000000005</v>
      </c>
      <c r="V30" s="87">
        <v>0.57153999999999905</v>
      </c>
      <c r="W30" s="86">
        <v>0.58463874999999899</v>
      </c>
      <c r="X30" s="86">
        <v>0.48326187499999901</v>
      </c>
      <c r="Y30" s="86">
        <v>0.44677499999999998</v>
      </c>
      <c r="Z30" s="81">
        <v>0.53942187499999905</v>
      </c>
      <c r="AA30" s="81">
        <v>0.51303312499999998</v>
      </c>
      <c r="AB30" s="87">
        <v>0.50931812499999995</v>
      </c>
      <c r="AC30" s="87">
        <v>0.55519499999999999</v>
      </c>
      <c r="AD30" s="86">
        <v>0.544523125</v>
      </c>
      <c r="AE30" s="86">
        <v>0.52393249999999902</v>
      </c>
      <c r="AF30" s="86">
        <v>0.56928000000000001</v>
      </c>
      <c r="AG30" s="86">
        <v>0.52730124999999906</v>
      </c>
      <c r="AH30" s="87">
        <v>0.50754437499999905</v>
      </c>
      <c r="AI30" s="87">
        <v>0.40454687499999997</v>
      </c>
      <c r="AJ30" s="86">
        <v>0.5715325</v>
      </c>
      <c r="AK30" s="86">
        <v>0.57154875000000005</v>
      </c>
      <c r="AL30"/>
    </row>
    <row r="31" spans="1:38" s="81" customFormat="1">
      <c r="A31"/>
      <c r="B31"/>
      <c r="C31" s="86"/>
      <c r="D31" s="86"/>
      <c r="E31" s="86"/>
      <c r="G31" s="86"/>
      <c r="H31" s="87"/>
      <c r="I31" s="86"/>
      <c r="J31" s="86"/>
      <c r="K31" s="86"/>
      <c r="L31" s="86"/>
      <c r="M31" s="87"/>
      <c r="N31" s="87"/>
      <c r="O31" s="87"/>
      <c r="P31" s="87"/>
      <c r="Q31" s="86"/>
      <c r="S31" s="91"/>
      <c r="T31" s="86"/>
      <c r="U31" s="86"/>
      <c r="V31" s="87"/>
      <c r="W31" s="86"/>
      <c r="Y31" s="86"/>
      <c r="AB31" s="87"/>
      <c r="AC31" s="87"/>
      <c r="AD31" s="86"/>
      <c r="AE31" s="86"/>
      <c r="AF31" s="86"/>
      <c r="AG31" s="86"/>
      <c r="AH31" s="87"/>
      <c r="AI31" s="87"/>
      <c r="AJ31" s="86"/>
      <c r="AL31"/>
    </row>
    <row r="32" spans="1:38" s="83" customFormat="1">
      <c r="A32" s="83">
        <v>175</v>
      </c>
      <c r="B32" s="83">
        <v>0.46827812499999999</v>
      </c>
      <c r="C32" s="88">
        <v>0.46935812499999902</v>
      </c>
      <c r="D32" s="88">
        <v>0.46827125000000003</v>
      </c>
      <c r="E32" s="88">
        <v>0.48975999999999997</v>
      </c>
      <c r="F32" s="88">
        <v>0.43043187499999902</v>
      </c>
      <c r="G32" s="88">
        <v>0.42586687499999998</v>
      </c>
      <c r="H32" s="88">
        <v>0.431051249999999</v>
      </c>
      <c r="I32" s="88">
        <v>0.41615875000000002</v>
      </c>
      <c r="J32" s="88">
        <v>0.45731312499999999</v>
      </c>
      <c r="K32" s="88">
        <v>0.446655625</v>
      </c>
      <c r="L32" s="88">
        <v>0.42710375</v>
      </c>
      <c r="M32" s="88">
        <v>0.46605124999999997</v>
      </c>
      <c r="N32" s="88">
        <v>0.43287749999999903</v>
      </c>
      <c r="O32" s="88">
        <v>0.41109687499999997</v>
      </c>
      <c r="P32" s="88">
        <v>0.39121250000000002</v>
      </c>
      <c r="Q32" s="88">
        <v>0.46827125000000003</v>
      </c>
      <c r="R32" s="88">
        <v>0.46827812499999999</v>
      </c>
      <c r="S32" s="91"/>
      <c r="T32" s="88">
        <v>0.58982562500000002</v>
      </c>
      <c r="U32" s="88">
        <v>0.58588874999999996</v>
      </c>
      <c r="V32" s="88">
        <v>0.58982062499999999</v>
      </c>
      <c r="W32" s="88">
        <v>0.60249312499999996</v>
      </c>
      <c r="X32" s="88">
        <v>0.50000374999999997</v>
      </c>
      <c r="Y32" s="88">
        <v>0.45366875000000001</v>
      </c>
      <c r="Z32" s="83">
        <v>0.561329999999999</v>
      </c>
      <c r="AA32" s="83">
        <v>0.536490625</v>
      </c>
      <c r="AB32" s="88">
        <v>0.53383187499999996</v>
      </c>
      <c r="AC32" s="88">
        <v>0.57648687499999995</v>
      </c>
      <c r="AD32" s="88">
        <v>0.56683812499999997</v>
      </c>
      <c r="AE32" s="88">
        <v>0.54427437499999998</v>
      </c>
      <c r="AF32" s="88">
        <v>0.58748437499999995</v>
      </c>
      <c r="AG32" s="88">
        <v>0.55015999999999998</v>
      </c>
      <c r="AH32" s="88">
        <v>0.52895874999999903</v>
      </c>
      <c r="AI32" s="88">
        <v>0.41826187500000001</v>
      </c>
      <c r="AJ32" s="88">
        <v>0.58981562499999995</v>
      </c>
      <c r="AK32" s="88">
        <v>0.58982562500000002</v>
      </c>
    </row>
    <row r="33" spans="1:70" s="81" customFormat="1">
      <c r="A33">
        <v>180</v>
      </c>
      <c r="B33">
        <v>0.49284125000000001</v>
      </c>
      <c r="C33" s="86">
        <v>0.49232874999999998</v>
      </c>
      <c r="D33" s="86">
        <v>0.49283749999999998</v>
      </c>
      <c r="E33" s="86">
        <v>0.51253375000000001</v>
      </c>
      <c r="F33" s="86">
        <v>0.44380874999999997</v>
      </c>
      <c r="G33" s="86">
        <v>0.43784374999999998</v>
      </c>
      <c r="H33" s="87">
        <v>0.44851000000000002</v>
      </c>
      <c r="I33" s="86">
        <v>0.42251562500000001</v>
      </c>
      <c r="J33" s="86">
        <v>0.48208875000000001</v>
      </c>
      <c r="K33" s="86">
        <v>0.47348437499999901</v>
      </c>
      <c r="L33" s="86">
        <v>0.45339499999999999</v>
      </c>
      <c r="M33" s="87">
        <v>0.49060062500000001</v>
      </c>
      <c r="N33" s="87">
        <v>0.459085625</v>
      </c>
      <c r="O33" s="86">
        <v>0.43600687500000002</v>
      </c>
      <c r="P33" s="86">
        <v>0.40888875000000002</v>
      </c>
      <c r="Q33" s="86">
        <v>0.49283499999999902</v>
      </c>
      <c r="R33" s="86">
        <v>0.49284125000000001</v>
      </c>
      <c r="S33" s="91"/>
      <c r="T33" s="86">
        <v>0.60753499999999905</v>
      </c>
      <c r="U33" s="86">
        <v>0.60431812499999904</v>
      </c>
      <c r="V33" s="87">
        <v>0.60753499999999905</v>
      </c>
      <c r="W33" s="86">
        <v>0.61876562499999999</v>
      </c>
      <c r="X33" s="86">
        <v>0.51987687500000002</v>
      </c>
      <c r="Y33" s="86">
        <v>0.46421437499999901</v>
      </c>
      <c r="Z33" s="81">
        <v>0.58393562499999996</v>
      </c>
      <c r="AA33" s="81">
        <v>0.55863375000000004</v>
      </c>
      <c r="AB33" s="86">
        <v>0.55892500000000001</v>
      </c>
      <c r="AC33" s="87">
        <v>0.59771624999999995</v>
      </c>
      <c r="AD33" s="86">
        <v>0.58877999999999997</v>
      </c>
      <c r="AE33" s="86">
        <v>0.56601875000000001</v>
      </c>
      <c r="AF33" s="86">
        <v>0.60529812500000002</v>
      </c>
      <c r="AG33" s="86">
        <v>0.57382</v>
      </c>
      <c r="AH33" s="86">
        <v>0.54852000000000001</v>
      </c>
      <c r="AI33" s="86">
        <v>0.43409124999999998</v>
      </c>
      <c r="AJ33" s="86">
        <v>0.60753374999999998</v>
      </c>
      <c r="AK33" s="86">
        <v>0.60753499999999905</v>
      </c>
      <c r="AL33"/>
    </row>
    <row r="34" spans="1:70" s="81" customFormat="1">
      <c r="A34">
        <v>185</v>
      </c>
      <c r="B34">
        <v>0.51721187499999999</v>
      </c>
      <c r="C34" s="86">
        <v>0.51582312500000005</v>
      </c>
      <c r="D34" s="86">
        <v>0.51719999999999999</v>
      </c>
      <c r="E34" s="86">
        <v>0.53537937499999999</v>
      </c>
      <c r="F34" s="86">
        <v>0.45953062499999903</v>
      </c>
      <c r="G34" s="86">
        <v>0.450671875</v>
      </c>
      <c r="H34" s="87">
        <v>0.46616875000000002</v>
      </c>
      <c r="I34" s="86">
        <v>0.43143624999999902</v>
      </c>
      <c r="J34" s="86">
        <v>0.51005875000000001</v>
      </c>
      <c r="K34" s="86">
        <v>0.50068062499999999</v>
      </c>
      <c r="L34" s="86">
        <v>0.47909374999999998</v>
      </c>
      <c r="M34" s="87">
        <v>0.51473187499999995</v>
      </c>
      <c r="N34" s="87">
        <v>0.48641124999999902</v>
      </c>
      <c r="O34" s="86">
        <v>0.46193062499999998</v>
      </c>
      <c r="P34" s="86">
        <v>0.42711874999999899</v>
      </c>
      <c r="Q34" s="86">
        <v>0.51719999999999999</v>
      </c>
      <c r="R34" s="86">
        <v>0.51721187499999999</v>
      </c>
      <c r="S34" s="91"/>
      <c r="T34" s="86">
        <v>0.62503562499999998</v>
      </c>
      <c r="U34" s="86">
        <v>0.61818187499999999</v>
      </c>
      <c r="V34" s="87">
        <v>0.62503312499999997</v>
      </c>
      <c r="W34" s="86">
        <v>0.63132312499999999</v>
      </c>
      <c r="X34" s="86">
        <v>0.53753625000000005</v>
      </c>
      <c r="Y34" s="86">
        <v>0.47475499999999998</v>
      </c>
      <c r="Z34" s="81">
        <v>0.602105</v>
      </c>
      <c r="AA34" s="81">
        <v>0.57865562500000001</v>
      </c>
      <c r="AB34" s="86">
        <v>0.58321500000000004</v>
      </c>
      <c r="AC34" s="87">
        <v>0.61622812500000002</v>
      </c>
      <c r="AD34" s="86">
        <v>0.60898312499999996</v>
      </c>
      <c r="AE34" s="86">
        <v>0.58524437500000004</v>
      </c>
      <c r="AF34" s="86">
        <v>0.62284812499999997</v>
      </c>
      <c r="AG34" s="86">
        <v>0.59218562499999905</v>
      </c>
      <c r="AH34" s="86">
        <v>0.5680925</v>
      </c>
      <c r="AI34" s="86">
        <v>0.44893875</v>
      </c>
      <c r="AJ34" s="86">
        <v>0.62503312499999997</v>
      </c>
      <c r="AK34" s="86">
        <v>0.62503562499999998</v>
      </c>
      <c r="AL34"/>
    </row>
    <row r="35" spans="1:70" s="81" customFormat="1">
      <c r="A35">
        <v>190</v>
      </c>
      <c r="B35">
        <v>0.54299187500000001</v>
      </c>
      <c r="C35" s="86">
        <v>0.53930124999999896</v>
      </c>
      <c r="D35" s="86">
        <v>0.54299187500000001</v>
      </c>
      <c r="E35" s="86">
        <v>0.557995625</v>
      </c>
      <c r="F35" s="86">
        <v>0.47543812499999999</v>
      </c>
      <c r="G35" s="86">
        <v>0.46503375000000002</v>
      </c>
      <c r="H35" s="87">
        <v>0.48889749999999998</v>
      </c>
      <c r="I35" s="86">
        <v>0.43915749999999998</v>
      </c>
      <c r="J35" s="86">
        <v>0.53491249999999901</v>
      </c>
      <c r="K35" s="86">
        <v>0.52810749999999995</v>
      </c>
      <c r="L35" s="86">
        <v>0.50678250000000002</v>
      </c>
      <c r="M35" s="87">
        <v>0.54064062499999999</v>
      </c>
      <c r="N35" s="87">
        <v>0.51468124999999998</v>
      </c>
      <c r="O35" s="86">
        <v>0.49014374999999999</v>
      </c>
      <c r="P35" s="86">
        <v>0.44503062500000001</v>
      </c>
      <c r="Q35" s="86">
        <v>0.54299187500000001</v>
      </c>
      <c r="R35" s="86">
        <v>0.54299187500000001</v>
      </c>
      <c r="S35" s="91"/>
      <c r="T35" s="86">
        <v>0.63578812499999904</v>
      </c>
      <c r="U35" s="86">
        <v>0.63250375000000003</v>
      </c>
      <c r="V35" s="87">
        <v>0.63578687499999997</v>
      </c>
      <c r="W35" s="86">
        <v>0.64399687500000002</v>
      </c>
      <c r="X35" s="86">
        <v>0.55699937499999996</v>
      </c>
      <c r="Y35" s="86">
        <v>0.48502812499999998</v>
      </c>
      <c r="Z35" s="81">
        <v>0.61868999999999996</v>
      </c>
      <c r="AA35" s="81">
        <v>0.59767812499999995</v>
      </c>
      <c r="AB35" s="86">
        <v>0.61004999999999998</v>
      </c>
      <c r="AC35" s="87">
        <v>0.63123437500000001</v>
      </c>
      <c r="AD35" s="86">
        <v>0.623847499999999</v>
      </c>
      <c r="AE35" s="86">
        <v>0.60309999999999997</v>
      </c>
      <c r="AF35" s="86">
        <v>0.63338562499999995</v>
      </c>
      <c r="AG35" s="86">
        <v>0.61094812499999995</v>
      </c>
      <c r="AH35" s="86">
        <v>0.583450625</v>
      </c>
      <c r="AI35" s="86">
        <v>0.46384999999999998</v>
      </c>
      <c r="AJ35" s="86">
        <v>0.63578687499999997</v>
      </c>
      <c r="AK35" s="86">
        <v>0.63578812499999904</v>
      </c>
      <c r="AL35"/>
    </row>
    <row r="36" spans="1:70" s="81" customFormat="1">
      <c r="A36">
        <v>195</v>
      </c>
      <c r="B36">
        <v>0.56655624999999898</v>
      </c>
      <c r="C36" s="86">
        <v>0.56323500000000004</v>
      </c>
      <c r="D36" s="86">
        <v>0.56655624999999898</v>
      </c>
      <c r="E36" s="86">
        <v>0.58098562499999995</v>
      </c>
      <c r="F36" s="86">
        <v>0.49314812499999999</v>
      </c>
      <c r="G36" s="86">
        <v>0.483946875</v>
      </c>
      <c r="H36" s="87">
        <v>0.51294812499999998</v>
      </c>
      <c r="I36" s="86">
        <v>0.45062124999999997</v>
      </c>
      <c r="J36" s="86">
        <v>0.56133562499999901</v>
      </c>
      <c r="K36" s="86">
        <v>0.55662812500000003</v>
      </c>
      <c r="L36" s="86">
        <v>0.53511124999999904</v>
      </c>
      <c r="M36" s="87">
        <v>0.56428</v>
      </c>
      <c r="N36" s="87">
        <v>0.54228374999999995</v>
      </c>
      <c r="O36" s="86">
        <v>0.51671</v>
      </c>
      <c r="P36" s="86">
        <v>0.46765999999999902</v>
      </c>
      <c r="Q36" s="86">
        <v>0.56655624999999898</v>
      </c>
      <c r="R36" s="86">
        <v>0.56655624999999898</v>
      </c>
      <c r="S36" s="91"/>
      <c r="T36" s="86">
        <v>0.65035937499999896</v>
      </c>
      <c r="U36" s="86">
        <v>0.64417562500000003</v>
      </c>
      <c r="V36" s="87">
        <v>0.65035937499999896</v>
      </c>
      <c r="W36" s="86">
        <v>0.65482937499999905</v>
      </c>
      <c r="X36" s="86">
        <v>0.57620125</v>
      </c>
      <c r="Y36" s="86">
        <v>0.49673499999999998</v>
      </c>
      <c r="Z36" s="81">
        <v>0.63311312499999906</v>
      </c>
      <c r="AA36" s="81">
        <v>0.613565625</v>
      </c>
      <c r="AB36" s="86">
        <v>0.632868124999999</v>
      </c>
      <c r="AC36" s="87">
        <v>0.646196875</v>
      </c>
      <c r="AD36" s="86">
        <v>0.64024312499999902</v>
      </c>
      <c r="AE36" s="86">
        <v>0.62267187499999999</v>
      </c>
      <c r="AF36" s="86">
        <v>0.64786687499999895</v>
      </c>
      <c r="AG36" s="86">
        <v>0.62755249999999996</v>
      </c>
      <c r="AH36" s="86">
        <v>0.60227687500000004</v>
      </c>
      <c r="AI36" s="86">
        <v>0.48164875000000001</v>
      </c>
      <c r="AJ36" s="86">
        <v>0.65035937499999896</v>
      </c>
      <c r="AK36" s="86">
        <v>0.65035937499999896</v>
      </c>
      <c r="AL36"/>
    </row>
    <row r="37" spans="1:70" s="81" customFormat="1">
      <c r="A37">
        <v>200</v>
      </c>
      <c r="B37">
        <v>0.59123937500000001</v>
      </c>
      <c r="C37" s="86">
        <v>0.58390312499999997</v>
      </c>
      <c r="D37" s="86">
        <v>0.591236875</v>
      </c>
      <c r="E37" s="86">
        <v>0.60100312499999997</v>
      </c>
      <c r="F37" s="86">
        <v>0.51340562499999998</v>
      </c>
      <c r="G37" s="86">
        <v>0.50155125</v>
      </c>
      <c r="H37" s="87">
        <v>0.53968062499999903</v>
      </c>
      <c r="I37" s="86">
        <v>0.46265374999999997</v>
      </c>
      <c r="J37" s="86">
        <v>0.58815187499999899</v>
      </c>
      <c r="K37" s="86">
        <v>0.58203812499999996</v>
      </c>
      <c r="L37" s="86">
        <v>0.56509999999999905</v>
      </c>
      <c r="M37" s="87">
        <v>0.58895750000000002</v>
      </c>
      <c r="N37" s="87">
        <v>0.56851312499999995</v>
      </c>
      <c r="O37" s="86">
        <v>0.54476374999999999</v>
      </c>
      <c r="P37" s="86">
        <v>0.48830687499999997</v>
      </c>
      <c r="Q37" s="86">
        <v>0.591236875</v>
      </c>
      <c r="R37" s="86">
        <v>0.59123937500000001</v>
      </c>
      <c r="S37" s="91"/>
      <c r="T37" s="86">
        <v>0.66109874999999996</v>
      </c>
      <c r="U37" s="86">
        <v>0.65497687500000001</v>
      </c>
      <c r="V37" s="87">
        <v>0.66109437500000001</v>
      </c>
      <c r="W37" s="86">
        <v>0.66456812499999995</v>
      </c>
      <c r="X37" s="86">
        <v>0.59101749999999997</v>
      </c>
      <c r="Y37" s="86">
        <v>0.50964812500000001</v>
      </c>
      <c r="Z37" s="81">
        <v>0.64388124999999996</v>
      </c>
      <c r="AA37" s="81">
        <v>0.627953125</v>
      </c>
      <c r="AB37" s="86">
        <v>0.65226437499999901</v>
      </c>
      <c r="AC37" s="87">
        <v>0.65853375000000003</v>
      </c>
      <c r="AD37" s="86">
        <v>0.65400562499999904</v>
      </c>
      <c r="AE37" s="86">
        <v>0.6360825</v>
      </c>
      <c r="AF37" s="86">
        <v>0.65875625000000004</v>
      </c>
      <c r="AG37" s="86">
        <v>0.64302250000000005</v>
      </c>
      <c r="AH37" s="86">
        <v>0.61724374999999998</v>
      </c>
      <c r="AI37" s="86">
        <v>0.49523250000000002</v>
      </c>
      <c r="AJ37" s="86">
        <v>0.66109437500000001</v>
      </c>
      <c r="AK37" s="86">
        <v>0.66109874999999996</v>
      </c>
      <c r="AL37"/>
    </row>
    <row r="38" spans="1:70" s="81" customFormat="1">
      <c r="A38">
        <v>205</v>
      </c>
      <c r="B38">
        <v>0.615556875</v>
      </c>
      <c r="C38" s="86">
        <v>0.60736562499999902</v>
      </c>
      <c r="D38" s="86">
        <v>0.615556875</v>
      </c>
      <c r="E38" s="86">
        <v>0.62236250000000004</v>
      </c>
      <c r="F38" s="86">
        <v>0.53342249999999902</v>
      </c>
      <c r="G38" s="86">
        <v>0.52172687500000003</v>
      </c>
      <c r="H38" s="87">
        <v>0.57257875000000003</v>
      </c>
      <c r="I38" s="86">
        <v>0.47416187499999901</v>
      </c>
      <c r="J38" s="86">
        <v>0.60977749999999997</v>
      </c>
      <c r="K38" s="86">
        <v>0.60632874999999997</v>
      </c>
      <c r="L38" s="86">
        <v>0.59368562499999999</v>
      </c>
      <c r="M38" s="87">
        <v>0.61323562499999995</v>
      </c>
      <c r="N38" s="87">
        <v>0.59645437499999998</v>
      </c>
      <c r="O38" s="87">
        <v>0.57320249999999995</v>
      </c>
      <c r="P38" s="87">
        <v>0.51143375000000002</v>
      </c>
      <c r="Q38" s="86">
        <v>0.615556875</v>
      </c>
      <c r="R38" s="86">
        <v>0.615556875</v>
      </c>
      <c r="S38" s="91"/>
      <c r="T38" s="86">
        <v>0.67156499999999997</v>
      </c>
      <c r="U38" s="86">
        <v>0.665435</v>
      </c>
      <c r="V38" s="87">
        <v>0.67156499999999997</v>
      </c>
      <c r="W38" s="86">
        <v>0.67438562499999999</v>
      </c>
      <c r="X38" s="86">
        <v>0.60693687499999904</v>
      </c>
      <c r="Y38" s="86">
        <v>0.52459312499999899</v>
      </c>
      <c r="Z38" s="81">
        <v>0.65482437500000001</v>
      </c>
      <c r="AA38" s="81">
        <v>0.64114874999999905</v>
      </c>
      <c r="AB38" s="87">
        <v>0.67405812499999995</v>
      </c>
      <c r="AC38" s="87">
        <v>0.67021500000000001</v>
      </c>
      <c r="AD38" s="86">
        <v>0.66704062499999905</v>
      </c>
      <c r="AE38" s="86">
        <v>0.65312250000000005</v>
      </c>
      <c r="AF38" s="86">
        <v>0.66900249999999895</v>
      </c>
      <c r="AG38" s="86">
        <v>0.65810437499999996</v>
      </c>
      <c r="AH38" s="87">
        <v>0.63267125000000002</v>
      </c>
      <c r="AI38" s="87">
        <v>0.51243749999999999</v>
      </c>
      <c r="AJ38" s="86">
        <v>0.67156499999999997</v>
      </c>
      <c r="AK38" s="86">
        <v>0.67156499999999997</v>
      </c>
      <c r="AL38"/>
    </row>
    <row r="39" spans="1:70" s="81" customFormat="1">
      <c r="A39">
        <v>210</v>
      </c>
      <c r="B39">
        <v>0.63634312500000001</v>
      </c>
      <c r="C39" s="86">
        <v>0.62687749999999998</v>
      </c>
      <c r="D39" s="86">
        <v>0.63634312500000001</v>
      </c>
      <c r="E39" s="86">
        <v>0.64054499999999903</v>
      </c>
      <c r="F39" s="86">
        <v>0.55539187499999898</v>
      </c>
      <c r="G39" s="86">
        <v>0.54295562499999905</v>
      </c>
      <c r="H39" s="87">
        <v>0.60214999999999996</v>
      </c>
      <c r="I39" s="86">
        <v>0.48993624999999902</v>
      </c>
      <c r="J39" s="86">
        <v>0.63230687500000005</v>
      </c>
      <c r="K39" s="86">
        <v>0.62860000000000005</v>
      </c>
      <c r="L39" s="86">
        <v>0.61749624999999997</v>
      </c>
      <c r="M39" s="87">
        <v>0.63426437499999999</v>
      </c>
      <c r="N39" s="87">
        <v>0.62000499999999903</v>
      </c>
      <c r="O39" s="86">
        <v>0.59890687499999995</v>
      </c>
      <c r="P39" s="86">
        <v>0.53497062500000003</v>
      </c>
      <c r="Q39" s="86">
        <v>0.63634312500000001</v>
      </c>
      <c r="R39" s="86">
        <v>0.63634312500000001</v>
      </c>
      <c r="S39" s="91"/>
      <c r="T39" s="86">
        <v>0.68228500000000003</v>
      </c>
      <c r="U39" s="86">
        <v>0.67423499999999903</v>
      </c>
      <c r="V39" s="87">
        <v>0.68228250000000001</v>
      </c>
      <c r="W39" s="86">
        <v>0.68421500000000002</v>
      </c>
      <c r="X39" s="86">
        <v>0.62024999999999997</v>
      </c>
      <c r="Y39" s="86">
        <v>0.54052499999999903</v>
      </c>
      <c r="Z39" s="81">
        <v>0.66539749999999998</v>
      </c>
      <c r="AA39" s="81">
        <v>0.652153125</v>
      </c>
      <c r="AB39" s="86">
        <v>0.69119125000000003</v>
      </c>
      <c r="AC39" s="87">
        <v>0.68273562499999996</v>
      </c>
      <c r="AD39" s="86">
        <v>0.679411875</v>
      </c>
      <c r="AE39" s="86">
        <v>0.66680062500000004</v>
      </c>
      <c r="AF39" s="86">
        <v>0.67942749999999996</v>
      </c>
      <c r="AG39" s="86">
        <v>0.67150062499999996</v>
      </c>
      <c r="AH39" s="86">
        <v>0.64672750000000001</v>
      </c>
      <c r="AI39" s="86">
        <v>0.52928062499999995</v>
      </c>
      <c r="AJ39" s="86">
        <v>0.68228250000000001</v>
      </c>
      <c r="AK39" s="86">
        <v>0.68228500000000003</v>
      </c>
      <c r="AL39"/>
    </row>
    <row r="40" spans="1:70" s="81" customFormat="1">
      <c r="A40">
        <v>215</v>
      </c>
      <c r="B40">
        <v>0.65756937500000001</v>
      </c>
      <c r="C40" s="86">
        <v>0.65087312499999905</v>
      </c>
      <c r="D40" s="86">
        <v>0.65756937500000001</v>
      </c>
      <c r="E40" s="86">
        <v>0.66282874999999997</v>
      </c>
      <c r="F40" s="86">
        <v>0.57855250000000003</v>
      </c>
      <c r="G40" s="86">
        <v>0.56522187499999998</v>
      </c>
      <c r="H40" s="87">
        <v>0.63512749999999896</v>
      </c>
      <c r="I40" s="86">
        <v>0.50636624999999902</v>
      </c>
      <c r="J40" s="86">
        <v>0.65785499999999997</v>
      </c>
      <c r="K40" s="86">
        <v>0.653801249999999</v>
      </c>
      <c r="L40" s="86">
        <v>0.64358562500000005</v>
      </c>
      <c r="M40" s="87">
        <v>0.65530187500000003</v>
      </c>
      <c r="N40" s="87">
        <v>0.64593062499999998</v>
      </c>
      <c r="O40" s="86">
        <v>0.62377749999999899</v>
      </c>
      <c r="P40" s="86">
        <v>0.56078499999999998</v>
      </c>
      <c r="Q40" s="86">
        <v>0.65756937500000001</v>
      </c>
      <c r="R40" s="86">
        <v>0.65756937500000001</v>
      </c>
      <c r="S40" s="91"/>
      <c r="T40" s="86">
        <v>0.69564749999999997</v>
      </c>
      <c r="U40" s="86">
        <v>0.68519249999999998</v>
      </c>
      <c r="V40" s="87">
        <v>0.69564749999999997</v>
      </c>
      <c r="W40" s="86">
        <v>0.69610499999999897</v>
      </c>
      <c r="X40" s="86">
        <v>0.63610875</v>
      </c>
      <c r="Y40" s="86">
        <v>0.55910499999999996</v>
      </c>
      <c r="Z40" s="81">
        <v>0.67767999999999995</v>
      </c>
      <c r="AA40" s="81">
        <v>0.66602687500000002</v>
      </c>
      <c r="AB40" s="86">
        <v>0.71106374999999999</v>
      </c>
      <c r="AC40" s="87">
        <v>0.69598249999999995</v>
      </c>
      <c r="AD40" s="86">
        <v>0.69408437499999998</v>
      </c>
      <c r="AE40" s="86">
        <v>0.68352437499999996</v>
      </c>
      <c r="AF40" s="86">
        <v>0.69277124999999995</v>
      </c>
      <c r="AG40" s="86">
        <v>0.68765624999999997</v>
      </c>
      <c r="AH40" s="86">
        <v>0.66466812499999905</v>
      </c>
      <c r="AI40" s="86">
        <v>0.54883062500000002</v>
      </c>
      <c r="AJ40" s="86">
        <v>0.69564749999999997</v>
      </c>
      <c r="AK40" s="86">
        <v>0.69564749999999997</v>
      </c>
      <c r="AL40"/>
    </row>
    <row r="41" spans="1:70" s="81" customFormat="1">
      <c r="A41">
        <v>220</v>
      </c>
      <c r="B41">
        <v>0.67946312499999995</v>
      </c>
      <c r="C41" s="86">
        <v>0.66872562499999999</v>
      </c>
      <c r="D41" s="86">
        <v>0.67946312499999995</v>
      </c>
      <c r="E41" s="86">
        <v>0.67983249999999995</v>
      </c>
      <c r="F41" s="86">
        <v>0.59828437499999998</v>
      </c>
      <c r="G41" s="86">
        <v>0.585072499999999</v>
      </c>
      <c r="H41" s="87">
        <v>0.66821437500000003</v>
      </c>
      <c r="I41" s="86">
        <v>0.52539250000000004</v>
      </c>
      <c r="J41" s="86">
        <v>0.67484875</v>
      </c>
      <c r="K41" s="86">
        <v>0.67502375000000003</v>
      </c>
      <c r="L41" s="86">
        <v>0.66639437499999998</v>
      </c>
      <c r="M41" s="87">
        <v>0.677581875</v>
      </c>
      <c r="N41" s="87">
        <v>0.66715250000000004</v>
      </c>
      <c r="O41" s="86">
        <v>0.64987562499999996</v>
      </c>
      <c r="P41" s="86">
        <v>0.58281499999999997</v>
      </c>
      <c r="Q41" s="86">
        <v>0.67946312499999995</v>
      </c>
      <c r="R41" s="86">
        <v>0.67946312499999995</v>
      </c>
      <c r="S41" s="91"/>
      <c r="T41" s="86">
        <v>0.70445999999999898</v>
      </c>
      <c r="U41" s="86">
        <v>0.69314937499999996</v>
      </c>
      <c r="V41" s="87">
        <v>0.70445999999999898</v>
      </c>
      <c r="W41" s="86">
        <v>0.70558312499999998</v>
      </c>
      <c r="X41" s="86">
        <v>0.64747437499999905</v>
      </c>
      <c r="Y41" s="86">
        <v>0.57736999999999905</v>
      </c>
      <c r="Z41" s="81">
        <v>0.68679749999999995</v>
      </c>
      <c r="AA41" s="81">
        <v>0.67545499999999903</v>
      </c>
      <c r="AB41" s="86">
        <v>0.72861749999999903</v>
      </c>
      <c r="AC41" s="87">
        <v>0.70696562499999904</v>
      </c>
      <c r="AD41" s="86">
        <v>0.706544375</v>
      </c>
      <c r="AE41" s="86">
        <v>0.69893624999999904</v>
      </c>
      <c r="AF41" s="86">
        <v>0.70147375000000001</v>
      </c>
      <c r="AG41" s="86">
        <v>0.69987187499999903</v>
      </c>
      <c r="AH41" s="86">
        <v>0.68017124999999901</v>
      </c>
      <c r="AI41" s="86">
        <v>0.56459375000000001</v>
      </c>
      <c r="AJ41" s="86">
        <v>0.70445999999999898</v>
      </c>
      <c r="AK41" s="86">
        <v>0.70445999999999898</v>
      </c>
      <c r="AL41"/>
    </row>
    <row r="42" spans="1:70" s="81" customFormat="1">
      <c r="A42">
        <v>225</v>
      </c>
      <c r="B42">
        <v>0.69421187499999903</v>
      </c>
      <c r="C42" s="86">
        <v>0.68935687499999998</v>
      </c>
      <c r="D42" s="86">
        <v>0.69421187499999903</v>
      </c>
      <c r="E42" s="86">
        <v>0.69964437499999999</v>
      </c>
      <c r="F42" s="86">
        <v>0.62164437500000003</v>
      </c>
      <c r="G42" s="86">
        <v>0.60863624999999999</v>
      </c>
      <c r="H42" s="87">
        <v>0.69938250000000002</v>
      </c>
      <c r="I42" s="86">
        <v>0.54196500000000003</v>
      </c>
      <c r="J42" s="86">
        <v>0.69433562500000001</v>
      </c>
      <c r="K42" s="86">
        <v>0.69431687499999994</v>
      </c>
      <c r="L42" s="86">
        <v>0.68765124999999905</v>
      </c>
      <c r="M42" s="87">
        <v>0.69246062499999905</v>
      </c>
      <c r="N42" s="87">
        <v>0.6900075</v>
      </c>
      <c r="O42" s="86">
        <v>0.66905749999999997</v>
      </c>
      <c r="P42" s="86">
        <v>0.60295499999999902</v>
      </c>
      <c r="Q42" s="86">
        <v>0.69421187499999903</v>
      </c>
      <c r="R42" s="86">
        <v>0.69421187499999903</v>
      </c>
      <c r="S42" s="91"/>
      <c r="T42" s="86">
        <v>0.71872000000000003</v>
      </c>
      <c r="U42" s="86">
        <v>0.70262374999999999</v>
      </c>
      <c r="V42" s="87">
        <v>0.71872000000000003</v>
      </c>
      <c r="W42" s="86">
        <v>0.71732750000000001</v>
      </c>
      <c r="X42" s="86">
        <v>0.65993749999999995</v>
      </c>
      <c r="Y42" s="86">
        <v>0.59470687499999997</v>
      </c>
      <c r="Z42" s="81">
        <v>0.69601374999999999</v>
      </c>
      <c r="AA42" s="81">
        <v>0.68624874999999896</v>
      </c>
      <c r="AB42" s="86">
        <v>0.74503999999999904</v>
      </c>
      <c r="AC42" s="87">
        <v>0.71840562499999905</v>
      </c>
      <c r="AD42" s="86">
        <v>0.71961249999999999</v>
      </c>
      <c r="AE42" s="86">
        <v>0.71393124999999902</v>
      </c>
      <c r="AF42" s="86">
        <v>0.71565499999999904</v>
      </c>
      <c r="AG42" s="86">
        <v>0.71384249999999905</v>
      </c>
      <c r="AH42" s="86">
        <v>0.69625124999999999</v>
      </c>
      <c r="AI42" s="86">
        <v>0.58088687499999903</v>
      </c>
      <c r="AJ42" s="86">
        <v>0.71872000000000003</v>
      </c>
      <c r="AK42" s="86">
        <v>0.71872000000000003</v>
      </c>
      <c r="AL42"/>
    </row>
    <row r="43" spans="1:70" s="81" customFormat="1">
      <c r="A43">
        <v>230</v>
      </c>
      <c r="B43">
        <v>0.71570500000000004</v>
      </c>
      <c r="C43" s="86">
        <v>0.70642874999999905</v>
      </c>
      <c r="D43" s="86">
        <v>0.71570500000000004</v>
      </c>
      <c r="E43" s="86">
        <v>0.71638312500000001</v>
      </c>
      <c r="F43" s="86">
        <v>0.63830999999999904</v>
      </c>
      <c r="G43" s="86">
        <v>0.62843249999999995</v>
      </c>
      <c r="H43" s="87">
        <v>0.72855874999999903</v>
      </c>
      <c r="I43" s="86">
        <v>0.56288625000000003</v>
      </c>
      <c r="J43" s="86">
        <v>0.71334437499999903</v>
      </c>
      <c r="K43" s="86">
        <v>0.71428562500000004</v>
      </c>
      <c r="L43" s="86">
        <v>0.706051875</v>
      </c>
      <c r="M43" s="87">
        <v>0.71407624999999997</v>
      </c>
      <c r="N43" s="87">
        <v>0.708899375</v>
      </c>
      <c r="O43" s="86">
        <v>0.69499374999999997</v>
      </c>
      <c r="P43" s="86">
        <v>0.62742624999999996</v>
      </c>
      <c r="Q43" s="86">
        <v>0.71570500000000004</v>
      </c>
      <c r="R43" s="86">
        <v>0.71570500000000004</v>
      </c>
      <c r="S43" s="91"/>
      <c r="T43" s="86">
        <v>0.730336875</v>
      </c>
      <c r="U43" s="86">
        <v>0.71245437499999997</v>
      </c>
      <c r="V43" s="87">
        <v>0.730336875</v>
      </c>
      <c r="W43" s="86">
        <v>0.73032874999999997</v>
      </c>
      <c r="X43" s="86">
        <v>0.67286374999999998</v>
      </c>
      <c r="Y43" s="86">
        <v>0.61399499999999996</v>
      </c>
      <c r="Z43" s="81">
        <v>0.70856812499999999</v>
      </c>
      <c r="AA43" s="81">
        <v>0.69777</v>
      </c>
      <c r="AB43" s="86">
        <v>0.76244624999999999</v>
      </c>
      <c r="AC43" s="87">
        <v>0.73147499999999999</v>
      </c>
      <c r="AD43" s="86">
        <v>0.73218000000000005</v>
      </c>
      <c r="AE43" s="86">
        <v>0.72976375000000004</v>
      </c>
      <c r="AF43" s="86">
        <v>0.72705312499999997</v>
      </c>
      <c r="AG43" s="86">
        <v>0.72891062499999904</v>
      </c>
      <c r="AH43" s="86">
        <v>0.71265374999999997</v>
      </c>
      <c r="AI43" s="86">
        <v>0.59804562499999903</v>
      </c>
      <c r="AJ43" s="86">
        <v>0.730336875</v>
      </c>
      <c r="AK43" s="86">
        <v>0.730336875</v>
      </c>
      <c r="AL43"/>
    </row>
    <row r="44" spans="1:70" s="81" customFormat="1">
      <c r="A44">
        <v>235</v>
      </c>
      <c r="B44">
        <v>0.73079125</v>
      </c>
      <c r="C44" s="86">
        <v>0.72302749999999905</v>
      </c>
      <c r="D44" s="86">
        <v>0.73079125</v>
      </c>
      <c r="E44" s="86">
        <v>0.73126749999999996</v>
      </c>
      <c r="F44" s="86">
        <v>0.66015062499999999</v>
      </c>
      <c r="G44" s="86">
        <v>0.64982625000000005</v>
      </c>
      <c r="H44" s="87">
        <v>0.75547249999999999</v>
      </c>
      <c r="I44" s="86">
        <v>0.57895999999999903</v>
      </c>
      <c r="J44" s="86">
        <v>0.73169562499999996</v>
      </c>
      <c r="K44" s="86">
        <v>0.72882187499999995</v>
      </c>
      <c r="L44" s="86">
        <v>0.72719875</v>
      </c>
      <c r="M44" s="87">
        <v>0.72906374999999901</v>
      </c>
      <c r="N44" s="87">
        <v>0.72590749999999904</v>
      </c>
      <c r="O44" s="86">
        <v>0.71314124999999995</v>
      </c>
      <c r="P44" s="86">
        <v>0.64825437500000005</v>
      </c>
      <c r="Q44" s="86">
        <v>0.73079125</v>
      </c>
      <c r="R44" s="86">
        <v>0.73079125</v>
      </c>
      <c r="S44" s="91"/>
      <c r="T44" s="86">
        <v>0.74319874999999902</v>
      </c>
      <c r="U44" s="86">
        <v>0.72143625</v>
      </c>
      <c r="V44" s="87">
        <v>0.74319874999999902</v>
      </c>
      <c r="W44" s="86">
        <v>0.74233499999999997</v>
      </c>
      <c r="X44" s="86">
        <v>0.68157124999999996</v>
      </c>
      <c r="Y44" s="86">
        <v>0.63154125000000005</v>
      </c>
      <c r="Z44" s="81">
        <v>0.71847499999999997</v>
      </c>
      <c r="AA44" s="81">
        <v>0.70725875000000005</v>
      </c>
      <c r="AB44" s="86">
        <v>0.77900374999999999</v>
      </c>
      <c r="AC44" s="87">
        <v>0.74343499999999996</v>
      </c>
      <c r="AD44" s="86">
        <v>0.74416624999999903</v>
      </c>
      <c r="AE44" s="86">
        <v>0.74126749999999997</v>
      </c>
      <c r="AF44" s="86">
        <v>0.73984874999999894</v>
      </c>
      <c r="AG44" s="86">
        <v>0.74196687499999903</v>
      </c>
      <c r="AH44" s="86">
        <v>0.73013187499999899</v>
      </c>
      <c r="AI44" s="86">
        <v>0.61129937499999998</v>
      </c>
      <c r="AJ44" s="86">
        <v>0.74319874999999902</v>
      </c>
      <c r="AK44" s="86">
        <v>0.74319874999999902</v>
      </c>
      <c r="AL44"/>
    </row>
    <row r="45" spans="1:70" s="81" customFormat="1">
      <c r="A45">
        <v>240</v>
      </c>
      <c r="B45">
        <v>0.74758749999999996</v>
      </c>
      <c r="C45" s="86">
        <v>0.74130874999999996</v>
      </c>
      <c r="D45" s="86">
        <v>0.74758749999999996</v>
      </c>
      <c r="E45" s="86">
        <v>0.74872562499999995</v>
      </c>
      <c r="F45" s="86">
        <v>0.67925625000000001</v>
      </c>
      <c r="G45" s="86">
        <v>0.67150624999999997</v>
      </c>
      <c r="H45" s="87">
        <v>0.78329499999999996</v>
      </c>
      <c r="I45" s="86">
        <v>0.59803437499999901</v>
      </c>
      <c r="J45" s="86">
        <v>0.74728562499999995</v>
      </c>
      <c r="K45" s="86">
        <v>0.74674749999999901</v>
      </c>
      <c r="L45" s="86">
        <v>0.74393437500000004</v>
      </c>
      <c r="M45" s="87">
        <v>0.74615499999999901</v>
      </c>
      <c r="N45" s="87">
        <v>0.74464437499999903</v>
      </c>
      <c r="O45" s="86">
        <v>0.733726875</v>
      </c>
      <c r="P45" s="86">
        <v>0.66971499999999995</v>
      </c>
      <c r="Q45" s="86">
        <v>0.74758749999999996</v>
      </c>
      <c r="R45" s="86">
        <v>0.74758749999999996</v>
      </c>
      <c r="S45" s="91"/>
      <c r="T45" s="86">
        <v>0.75668875000000002</v>
      </c>
      <c r="U45" s="86">
        <v>0.73264375000000004</v>
      </c>
      <c r="V45" s="87">
        <v>0.75668875000000002</v>
      </c>
      <c r="W45" s="86">
        <v>0.75603499999999901</v>
      </c>
      <c r="X45" s="86">
        <v>0.69379999999999997</v>
      </c>
      <c r="Y45" s="86">
        <v>0.65035749999999903</v>
      </c>
      <c r="Z45" s="81">
        <v>0.73042624999999906</v>
      </c>
      <c r="AA45" s="81">
        <v>0.7184275</v>
      </c>
      <c r="AB45" s="86">
        <v>0.79727250000000005</v>
      </c>
      <c r="AC45" s="87">
        <v>0.75835374999999905</v>
      </c>
      <c r="AD45" s="86">
        <v>0.75937374999999996</v>
      </c>
      <c r="AE45" s="86">
        <v>0.75653874999999904</v>
      </c>
      <c r="AF45" s="86">
        <v>0.75339124999999996</v>
      </c>
      <c r="AG45" s="86">
        <v>0.75712749999999995</v>
      </c>
      <c r="AH45" s="86">
        <v>0.74764374999999905</v>
      </c>
      <c r="AI45" s="86">
        <v>0.62564249999999999</v>
      </c>
      <c r="AJ45" s="86">
        <v>0.75668875000000002</v>
      </c>
      <c r="AK45" s="86">
        <v>0.75668875000000002</v>
      </c>
      <c r="AL45"/>
    </row>
    <row r="46" spans="1:70" s="81" customFormat="1">
      <c r="A46">
        <v>245</v>
      </c>
      <c r="B46">
        <v>0.76404375000000002</v>
      </c>
      <c r="C46" s="86">
        <v>0.75842874999999998</v>
      </c>
      <c r="D46" s="86">
        <v>0.76404375000000002</v>
      </c>
      <c r="E46" s="86">
        <v>0.764405</v>
      </c>
      <c r="F46" s="86">
        <v>0.69711749999999995</v>
      </c>
      <c r="G46" s="86">
        <v>0.69294250000000002</v>
      </c>
      <c r="H46" s="87">
        <v>0.80990124999999902</v>
      </c>
      <c r="I46" s="86">
        <v>0.62088124999999905</v>
      </c>
      <c r="J46" s="86">
        <v>0.76553625000000003</v>
      </c>
      <c r="K46" s="86">
        <v>0.76348062499999902</v>
      </c>
      <c r="L46" s="86">
        <v>0.759671875</v>
      </c>
      <c r="M46" s="87">
        <v>0.76258499999999996</v>
      </c>
      <c r="N46" s="87">
        <v>0.76135874999999997</v>
      </c>
      <c r="O46" s="86">
        <v>0.75258187499999996</v>
      </c>
      <c r="P46" s="86">
        <v>0.692071875</v>
      </c>
      <c r="Q46" s="86">
        <v>0.76404375000000002</v>
      </c>
      <c r="R46" s="86">
        <v>0.76404375000000002</v>
      </c>
      <c r="S46" s="91"/>
      <c r="T46" s="86">
        <v>0.77214499999999997</v>
      </c>
      <c r="U46" s="86">
        <v>0.74424874999999902</v>
      </c>
      <c r="V46" s="87">
        <v>0.77214499999999997</v>
      </c>
      <c r="W46" s="86">
        <v>0.77115750000000005</v>
      </c>
      <c r="X46" s="86">
        <v>0.70612624999999996</v>
      </c>
      <c r="Y46" s="86">
        <v>0.66930999999999996</v>
      </c>
      <c r="Z46" s="81">
        <v>0.74418125000000002</v>
      </c>
      <c r="AA46" s="81">
        <v>0.73104874999999903</v>
      </c>
      <c r="AB46" s="86">
        <v>0.81306499999999904</v>
      </c>
      <c r="AC46" s="87">
        <v>0.77305625</v>
      </c>
      <c r="AD46" s="86">
        <v>0.77548625000000004</v>
      </c>
      <c r="AE46" s="86">
        <v>0.77442624999999998</v>
      </c>
      <c r="AF46" s="86">
        <v>0.76877874999999996</v>
      </c>
      <c r="AG46" s="86">
        <v>0.772883124999999</v>
      </c>
      <c r="AH46" s="86">
        <v>0.76394812499999998</v>
      </c>
      <c r="AI46" s="86">
        <v>0.64407999999999999</v>
      </c>
      <c r="AJ46" s="86">
        <v>0.77214499999999997</v>
      </c>
      <c r="AK46" s="86">
        <v>0.77214499999999997</v>
      </c>
      <c r="AL46"/>
    </row>
    <row r="47" spans="1:70">
      <c r="A47">
        <v>250</v>
      </c>
      <c r="B47">
        <v>0.77554124999999996</v>
      </c>
      <c r="C47" s="86">
        <v>0.77405124999999997</v>
      </c>
      <c r="D47" s="86">
        <v>0.77554124999999996</v>
      </c>
      <c r="E47" s="86">
        <v>0.77911437500000003</v>
      </c>
      <c r="F47" s="86">
        <v>0.71598625000000005</v>
      </c>
      <c r="G47" s="86">
        <v>0.70943749999999905</v>
      </c>
      <c r="H47" s="87">
        <v>0.82941374999999995</v>
      </c>
      <c r="I47" s="86">
        <v>0.63442499999999902</v>
      </c>
      <c r="J47" s="86">
        <v>0.77773562499999904</v>
      </c>
      <c r="K47" s="86">
        <v>0.77818312499999998</v>
      </c>
      <c r="L47" s="86">
        <v>0.77535750000000003</v>
      </c>
      <c r="M47" s="87">
        <v>0.774285</v>
      </c>
      <c r="N47" s="87">
        <v>0.77693812500000003</v>
      </c>
      <c r="O47" s="86">
        <v>0.76666812499999903</v>
      </c>
      <c r="P47" s="86">
        <v>0.71065437499999995</v>
      </c>
      <c r="Q47" s="86">
        <v>0.77554124999999996</v>
      </c>
      <c r="R47" s="86">
        <v>0.77554124999999996</v>
      </c>
      <c r="T47" s="86">
        <v>0.78418500000000002</v>
      </c>
      <c r="U47" s="86">
        <v>0.75532874999999999</v>
      </c>
      <c r="V47" s="87">
        <v>0.78418500000000002</v>
      </c>
      <c r="W47" s="86">
        <v>0.78447</v>
      </c>
      <c r="X47" s="86">
        <v>0.71602874999999999</v>
      </c>
      <c r="Y47" s="86">
        <v>0.68586249999999904</v>
      </c>
      <c r="Z47">
        <v>0.75586374999999995</v>
      </c>
      <c r="AA47">
        <v>0.74291124999999902</v>
      </c>
      <c r="AB47" s="86">
        <v>0.83175624999999997</v>
      </c>
      <c r="AC47" s="87">
        <v>0.78648874999999996</v>
      </c>
      <c r="AD47" s="86">
        <v>0.786859999999999</v>
      </c>
      <c r="AE47" s="86">
        <v>0.78681874999999901</v>
      </c>
      <c r="AF47" s="86">
        <v>0.78098999999999996</v>
      </c>
      <c r="AG47" s="86">
        <v>0.78699374999999905</v>
      </c>
      <c r="AH47" s="86">
        <v>0.77953749999999999</v>
      </c>
      <c r="AI47" s="86">
        <v>0.65652124999999995</v>
      </c>
      <c r="AJ47" s="86">
        <v>0.78418500000000002</v>
      </c>
      <c r="AK47" s="86">
        <v>0.78418500000000002</v>
      </c>
      <c r="AL47"/>
      <c r="AS47" s="80"/>
      <c r="AX47" s="81"/>
      <c r="AY47" s="80"/>
      <c r="BE47" s="81"/>
      <c r="BF47" s="80"/>
      <c r="BK47" s="81"/>
      <c r="BL47" s="80"/>
      <c r="BR47" s="81"/>
    </row>
    <row r="48" spans="1:70">
      <c r="AS48" s="80"/>
      <c r="AX48" s="81"/>
      <c r="AY48" s="80"/>
      <c r="BE48" s="81"/>
      <c r="BF48" s="80"/>
      <c r="BK48" s="81"/>
      <c r="BL48" s="80"/>
      <c r="BR48" s="81"/>
    </row>
    <row r="49" spans="26:70">
      <c r="AS49" s="80"/>
      <c r="AX49" s="81"/>
      <c r="AY49" s="80"/>
      <c r="BE49" s="81"/>
      <c r="BF49" s="80"/>
      <c r="BK49" s="81"/>
      <c r="BL49" s="80"/>
      <c r="BR49" s="81"/>
    </row>
    <row r="50" spans="26:70">
      <c r="Z50" s="80"/>
      <c r="AN50" s="80"/>
      <c r="AT50" s="81"/>
      <c r="AU50" s="80"/>
      <c r="AZ50" s="81"/>
      <c r="BA50" s="80"/>
      <c r="BG50" s="81"/>
    </row>
    <row r="52" spans="26:70">
      <c r="Z52" s="80"/>
      <c r="AN52" s="80"/>
      <c r="AT52" s="81"/>
      <c r="AU52" s="80"/>
      <c r="AZ52" s="81"/>
      <c r="BA52" s="80"/>
      <c r="BG52" s="81"/>
    </row>
    <row r="53" spans="26:70">
      <c r="Z53" s="80"/>
      <c r="AN53" s="80"/>
      <c r="AT53" s="81"/>
      <c r="AU53" s="80"/>
      <c r="AZ53" s="81"/>
      <c r="BA53" s="80"/>
      <c r="BG53" s="81"/>
    </row>
    <row r="54" spans="26:70">
      <c r="Z54" s="80"/>
      <c r="AN54" s="80"/>
      <c r="AT54" s="81"/>
      <c r="AU54" s="80"/>
      <c r="AZ54" s="81"/>
      <c r="BA54" s="80"/>
      <c r="BG54" s="81"/>
    </row>
    <row r="55" spans="26:70">
      <c r="Z55" s="80"/>
      <c r="AN55" s="80"/>
      <c r="AT55" s="81"/>
      <c r="AU55" s="80"/>
      <c r="AZ55" s="81"/>
      <c r="BA55" s="80"/>
      <c r="BG55" s="81"/>
    </row>
    <row r="56" spans="26:70">
      <c r="Z56" s="80"/>
      <c r="AN56" s="80"/>
      <c r="AT56" s="81"/>
      <c r="AU56" s="80"/>
      <c r="AZ56" s="81"/>
      <c r="BA56" s="80"/>
      <c r="BG56" s="81"/>
    </row>
    <row r="57" spans="26:70">
      <c r="Z57" s="80"/>
      <c r="AN57" s="80"/>
      <c r="AT57" s="81"/>
      <c r="AU57" s="80"/>
      <c r="AZ57" s="81"/>
      <c r="BA57" s="80"/>
      <c r="BG57" s="81"/>
    </row>
    <row r="58" spans="26:70">
      <c r="Z58" s="80"/>
      <c r="AN58" s="80"/>
      <c r="AT58" s="81"/>
      <c r="AU58" s="80"/>
      <c r="AZ58" s="81"/>
      <c r="BA58" s="80"/>
      <c r="BG58" s="81"/>
    </row>
    <row r="59" spans="26:70">
      <c r="Z59" s="80"/>
      <c r="AN59" s="80"/>
      <c r="AT59" s="81"/>
      <c r="AU59" s="80"/>
      <c r="AZ59" s="81"/>
      <c r="BA59" s="80"/>
      <c r="BG59" s="81"/>
    </row>
  </sheetData>
  <mergeCells count="2">
    <mergeCell ref="B1:R1"/>
    <mergeCell ref="T1:AL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5"/>
  <sheetViews>
    <sheetView topLeftCell="A4" zoomScale="150" zoomScaleNormal="150" zoomScalePageLayoutView="150" workbookViewId="0">
      <pane xSplit="3" ySplit="10" topLeftCell="D14" activePane="bottomRight" state="frozen"/>
      <selection activeCell="A4" sqref="A4"/>
      <selection pane="topRight" activeCell="E4" sqref="E4"/>
      <selection pane="bottomLeft" activeCell="A11" sqref="A11"/>
      <selection pane="bottomRight" activeCell="A8" sqref="A8"/>
    </sheetView>
  </sheetViews>
  <sheetFormatPr baseColWidth="10" defaultColWidth="9.1640625" defaultRowHeight="10" x14ac:dyDescent="0"/>
  <cols>
    <col min="1" max="1" width="7.5" style="14" customWidth="1" collapsed="1"/>
    <col min="2" max="2" width="8.33203125" style="14" customWidth="1" collapsed="1"/>
    <col min="3" max="3" width="16.5" style="14" customWidth="1" collapsed="1"/>
    <col min="4" max="13" width="6.33203125" style="14" customWidth="1" collapsed="1"/>
    <col min="14" max="15" width="9.1640625" style="179" collapsed="1"/>
    <col min="16" max="16" width="9.1640625" style="14" collapsed="1"/>
    <col min="17" max="17" width="9.1640625" style="14"/>
    <col min="18" max="16384" width="9.1640625" style="14" collapsed="1"/>
  </cols>
  <sheetData>
    <row r="4" spans="1:15" ht="14">
      <c r="A4" s="392" t="s">
        <v>134</v>
      </c>
      <c r="B4" s="392"/>
      <c r="C4" s="392"/>
      <c r="D4" s="392"/>
      <c r="E4" s="392"/>
      <c r="F4" s="392"/>
      <c r="G4" s="392"/>
      <c r="H4" s="393"/>
    </row>
    <row r="5" spans="1:15" ht="14">
      <c r="A5" s="392" t="s">
        <v>132</v>
      </c>
      <c r="B5" s="392"/>
      <c r="C5" s="392"/>
      <c r="D5" s="392"/>
      <c r="E5" s="392"/>
      <c r="F5" s="392"/>
      <c r="G5" s="392"/>
      <c r="H5" s="393"/>
    </row>
    <row r="6" spans="1:15" ht="14">
      <c r="A6" s="392" t="s">
        <v>133</v>
      </c>
      <c r="B6" s="392"/>
      <c r="C6" s="392"/>
      <c r="D6" s="392"/>
      <c r="E6" s="392"/>
      <c r="F6" s="392"/>
      <c r="G6" s="392"/>
      <c r="H6" s="393"/>
    </row>
    <row r="7" spans="1:15" ht="14">
      <c r="A7" s="392" t="s">
        <v>136</v>
      </c>
      <c r="B7" s="392"/>
      <c r="C7" s="392"/>
      <c r="D7" s="392"/>
      <c r="E7" s="392"/>
      <c r="F7" s="392"/>
      <c r="G7" s="392"/>
      <c r="H7" s="393"/>
      <c r="I7" s="13"/>
      <c r="J7" s="13"/>
      <c r="K7" s="13"/>
      <c r="L7" s="13"/>
      <c r="M7" s="13"/>
    </row>
    <row r="8" spans="1:15" ht="11" thickBot="1"/>
    <row r="9" spans="1:15" ht="12.75" customHeight="1" thickTop="1" thickBot="1">
      <c r="A9" s="333" t="s">
        <v>27</v>
      </c>
      <c r="B9" s="310"/>
      <c r="C9" s="311"/>
      <c r="D9" s="309" t="s">
        <v>37</v>
      </c>
      <c r="E9" s="310"/>
      <c r="F9" s="310"/>
      <c r="G9" s="310"/>
      <c r="H9" s="310"/>
      <c r="I9" s="310"/>
      <c r="J9" s="310"/>
      <c r="K9" s="310"/>
      <c r="L9" s="310"/>
      <c r="M9" s="311"/>
      <c r="N9" s="312" t="s">
        <v>68</v>
      </c>
      <c r="O9" s="313"/>
    </row>
    <row r="10" spans="1:15" ht="12.75" customHeight="1" thickTop="1" thickBot="1">
      <c r="A10" s="334"/>
      <c r="B10" s="310"/>
      <c r="C10" s="311"/>
      <c r="D10" s="309"/>
      <c r="E10" s="310"/>
      <c r="F10" s="310"/>
      <c r="G10" s="310"/>
      <c r="H10" s="310"/>
      <c r="I10" s="310"/>
      <c r="J10" s="310"/>
      <c r="K10" s="310"/>
      <c r="L10" s="310"/>
      <c r="M10" s="311"/>
      <c r="N10" s="312"/>
      <c r="O10" s="313"/>
    </row>
    <row r="11" spans="1:15" ht="22" thickTop="1" thickBot="1">
      <c r="A11" s="334"/>
      <c r="B11" s="310"/>
      <c r="C11" s="311"/>
      <c r="D11" s="309" t="s">
        <v>69</v>
      </c>
      <c r="E11" s="310"/>
      <c r="F11" s="310"/>
      <c r="G11" s="310"/>
      <c r="H11" s="310"/>
      <c r="I11" s="310" t="s">
        <v>70</v>
      </c>
      <c r="J11" s="310"/>
      <c r="K11" s="310"/>
      <c r="L11" s="310"/>
      <c r="M11" s="311"/>
      <c r="N11" s="180" t="s">
        <v>69</v>
      </c>
      <c r="O11" s="181" t="s">
        <v>70</v>
      </c>
    </row>
    <row r="12" spans="1:15" ht="12.75" customHeight="1" thickTop="1" thickBot="1">
      <c r="A12" s="334"/>
      <c r="B12" s="310"/>
      <c r="C12" s="311"/>
      <c r="D12" s="314" t="s">
        <v>11</v>
      </c>
      <c r="E12" s="315"/>
      <c r="F12" s="315"/>
      <c r="G12" s="315"/>
      <c r="H12" s="315"/>
      <c r="I12" s="315" t="s">
        <v>11</v>
      </c>
      <c r="J12" s="315"/>
      <c r="K12" s="315"/>
      <c r="L12" s="315"/>
      <c r="M12" s="316"/>
      <c r="N12" s="298" t="s">
        <v>71</v>
      </c>
      <c r="O12" s="299"/>
    </row>
    <row r="13" spans="1:15" ht="12.75" customHeight="1" thickTop="1" thickBot="1">
      <c r="A13" s="334"/>
      <c r="B13" s="310"/>
      <c r="C13" s="311"/>
      <c r="D13" s="162">
        <v>60</v>
      </c>
      <c r="E13" s="105">
        <v>85</v>
      </c>
      <c r="F13" s="105">
        <v>110</v>
      </c>
      <c r="G13" s="105">
        <v>135</v>
      </c>
      <c r="H13" s="105">
        <v>160</v>
      </c>
      <c r="I13" s="105">
        <v>60</v>
      </c>
      <c r="J13" s="105">
        <v>85</v>
      </c>
      <c r="K13" s="105">
        <v>110</v>
      </c>
      <c r="L13" s="105">
        <v>135</v>
      </c>
      <c r="M13" s="106">
        <v>160</v>
      </c>
      <c r="N13" s="298"/>
      <c r="O13" s="299"/>
    </row>
    <row r="14" spans="1:15" ht="12.75" customHeight="1" thickTop="1" thickBot="1">
      <c r="A14" s="107"/>
      <c r="B14" s="320" t="s">
        <v>74</v>
      </c>
      <c r="C14" s="321"/>
      <c r="D14" s="163">
        <f>+REF!Y11</f>
        <v>2.8898750000000001E-2</v>
      </c>
      <c r="E14" s="151">
        <f>+REF!Y17</f>
        <v>6.8619374999999996E-2</v>
      </c>
      <c r="F14" s="151">
        <f>+REF!Y23</f>
        <v>0.155339375</v>
      </c>
      <c r="G14" s="151">
        <f>+REF!Y28</f>
        <v>0.34992062499999999</v>
      </c>
      <c r="H14" s="151">
        <f>+REF!Y34</f>
        <v>0.49189187499999998</v>
      </c>
      <c r="I14" s="151">
        <f>+REF!C11</f>
        <v>2.8187500000000001E-2</v>
      </c>
      <c r="J14" s="151">
        <f>+REF!C17</f>
        <v>6.7288125000000004E-2</v>
      </c>
      <c r="K14" s="151">
        <f>+REF!C23</f>
        <v>0.14887500000000001</v>
      </c>
      <c r="L14" s="151">
        <f>+REF!C28</f>
        <v>0.32031999999999999</v>
      </c>
      <c r="M14" s="152">
        <f>+REF!C34</f>
        <v>0.41749249999999999</v>
      </c>
      <c r="N14" s="182" t="s">
        <v>102</v>
      </c>
      <c r="O14" s="183" t="s">
        <v>101</v>
      </c>
    </row>
    <row r="15" spans="1:15" ht="12.75" customHeight="1" thickTop="1" thickBot="1">
      <c r="A15" s="329" t="s">
        <v>25</v>
      </c>
      <c r="B15" s="322"/>
      <c r="C15" s="323"/>
      <c r="D15" s="155"/>
      <c r="E15" s="153"/>
      <c r="F15" s="153"/>
      <c r="G15" s="153"/>
      <c r="H15" s="154"/>
      <c r="I15" s="155"/>
      <c r="J15" s="153"/>
      <c r="K15" s="153"/>
      <c r="L15" s="153"/>
      <c r="M15" s="156"/>
      <c r="N15" s="182"/>
      <c r="O15" s="183"/>
    </row>
    <row r="16" spans="1:15" ht="12.75" customHeight="1" thickTop="1" thickBot="1">
      <c r="A16" s="330"/>
      <c r="B16" s="344" t="s">
        <v>0</v>
      </c>
      <c r="C16" s="345"/>
      <c r="D16" s="39">
        <f>+REF!Z11</f>
        <v>2.8898750000000001E-2</v>
      </c>
      <c r="E16" s="28">
        <f>+REF!Z17</f>
        <v>6.8619374999999996E-2</v>
      </c>
      <c r="F16" s="28">
        <f>+REF!Z23</f>
        <v>0.155339375</v>
      </c>
      <c r="G16" s="28">
        <f>+REF!Z28</f>
        <v>0.34992062499999999</v>
      </c>
      <c r="H16" s="35">
        <f>+REF!Z34</f>
        <v>0.49146937499999999</v>
      </c>
      <c r="I16" s="23">
        <f>+REF!D11</f>
        <v>2.8187500000000001E-2</v>
      </c>
      <c r="J16" s="28">
        <f>+REF!D17</f>
        <v>6.7288125000000004E-2</v>
      </c>
      <c r="K16" s="28">
        <f>+REF!D23</f>
        <v>0.14887500000000001</v>
      </c>
      <c r="L16" s="28">
        <f>+REF!D28</f>
        <v>0.32031999999999999</v>
      </c>
      <c r="M16" s="112">
        <f>+REF!D34</f>
        <v>0.41743750000000002</v>
      </c>
      <c r="N16" s="184" t="s">
        <v>102</v>
      </c>
      <c r="O16" s="185" t="s">
        <v>101</v>
      </c>
    </row>
    <row r="17" spans="1:15" ht="19.5" customHeight="1" thickTop="1" thickBot="1">
      <c r="A17" s="330"/>
      <c r="B17" s="346" t="s">
        <v>1</v>
      </c>
      <c r="C17" s="347"/>
      <c r="D17" s="164">
        <f>+REF!AG11</f>
        <v>2.8768749999999999E-2</v>
      </c>
      <c r="E17" s="143">
        <f>+REF!AG17</f>
        <v>6.6278749999999997E-2</v>
      </c>
      <c r="F17" s="143">
        <f>+REF!AG23</f>
        <v>0.14431250000000001</v>
      </c>
      <c r="G17" s="143">
        <f>+REF!AG28</f>
        <v>0.33462124999999998</v>
      </c>
      <c r="H17" s="144">
        <f>+REF!AG34</f>
        <v>0.44558062499999901</v>
      </c>
      <c r="I17" s="142">
        <f>+REF!I11</f>
        <v>2.8028749999999901E-2</v>
      </c>
      <c r="J17" s="143">
        <f>+REF!I17</f>
        <v>6.4976874999999906E-2</v>
      </c>
      <c r="K17" s="143">
        <f>+REF!I23</f>
        <v>0.140375625</v>
      </c>
      <c r="L17" s="143">
        <f>+REF!I28</f>
        <v>0.31358124999999998</v>
      </c>
      <c r="M17" s="148">
        <f>+REF!I34</f>
        <v>0.40216499999999999</v>
      </c>
      <c r="N17" s="186" t="s">
        <v>104</v>
      </c>
      <c r="O17" s="187" t="s">
        <v>103</v>
      </c>
    </row>
    <row r="18" spans="1:15" ht="12.75" customHeight="1" thickTop="1" thickBot="1">
      <c r="A18" s="331" t="s">
        <v>26</v>
      </c>
      <c r="B18" s="337"/>
      <c r="C18" s="338"/>
      <c r="D18" s="165"/>
      <c r="E18" s="145"/>
      <c r="F18" s="145"/>
      <c r="G18" s="145"/>
      <c r="H18" s="146"/>
      <c r="I18" s="120"/>
      <c r="J18" s="121"/>
      <c r="K18" s="121"/>
      <c r="L18" s="121"/>
      <c r="M18" s="124"/>
      <c r="N18" s="182"/>
      <c r="O18" s="183"/>
    </row>
    <row r="19" spans="1:15" ht="12.75" customHeight="1" thickTop="1" thickBot="1">
      <c r="A19" s="331"/>
      <c r="B19" s="140" t="s">
        <v>56</v>
      </c>
      <c r="C19" s="173"/>
      <c r="D19" s="166">
        <f>+REF!AO11</f>
        <v>2.8898750000000001E-2</v>
      </c>
      <c r="E19" s="67">
        <f>+REF!AO17</f>
        <v>6.8573124999999999E-2</v>
      </c>
      <c r="F19" s="67">
        <f>+REF!AO23</f>
        <v>0.15440812500000001</v>
      </c>
      <c r="G19" s="67">
        <f>+REF!AO28</f>
        <v>0.34931187499999999</v>
      </c>
      <c r="H19" s="68">
        <f>+REF!AG34</f>
        <v>0.44558062499999901</v>
      </c>
      <c r="I19" s="66">
        <f>+REF!R11</f>
        <v>2.8187500000000001E-2</v>
      </c>
      <c r="J19" s="67">
        <f>+REF!R17</f>
        <v>6.7221874999999903E-2</v>
      </c>
      <c r="K19" s="67">
        <f>+REF!R23</f>
        <v>0.147955</v>
      </c>
      <c r="L19" s="67">
        <f>+REF!R28</f>
        <v>0.31969687499999999</v>
      </c>
      <c r="M19" s="117">
        <f>+REF!R34</f>
        <v>0.41743749999999902</v>
      </c>
      <c r="N19" s="184" t="s">
        <v>116</v>
      </c>
      <c r="O19" s="185" t="s">
        <v>115</v>
      </c>
    </row>
    <row r="20" spans="1:15" ht="12.75" customHeight="1" thickTop="1" thickBot="1">
      <c r="A20" s="332"/>
      <c r="B20" s="324" t="s">
        <v>2</v>
      </c>
      <c r="C20" s="325"/>
      <c r="D20" s="167">
        <f>+REF!AA11</f>
        <v>2.8898750000000001E-2</v>
      </c>
      <c r="E20" s="70">
        <f>+REF!AA17</f>
        <v>6.8573124999999999E-2</v>
      </c>
      <c r="F20" s="70">
        <f>+REF!AA23</f>
        <v>0.15450375</v>
      </c>
      <c r="G20" s="70">
        <f>+REF!AA28</f>
        <v>0.34939937500000001</v>
      </c>
      <c r="H20" s="71">
        <f>+REF!AA34</f>
        <v>0.49184375000000002</v>
      </c>
      <c r="I20" s="69">
        <f>+REF!E11</f>
        <v>2.8187500000000001E-2</v>
      </c>
      <c r="J20" s="70">
        <f>+REF!E17</f>
        <v>6.7223124999999995E-2</v>
      </c>
      <c r="K20" s="70">
        <f>+REF!E23</f>
        <v>0.14803812499999999</v>
      </c>
      <c r="L20" s="70">
        <f>+REF!E28</f>
        <v>0.31977249999999902</v>
      </c>
      <c r="M20" s="118">
        <f>+REF!E34</f>
        <v>0.41744749999999903</v>
      </c>
      <c r="N20" s="184" t="s">
        <v>128</v>
      </c>
      <c r="O20" s="185" t="s">
        <v>127</v>
      </c>
    </row>
    <row r="21" spans="1:15" ht="12.75" customHeight="1" thickTop="1" thickBot="1">
      <c r="A21" s="332"/>
      <c r="B21" s="324" t="s">
        <v>3</v>
      </c>
      <c r="C21" s="325"/>
      <c r="D21" s="166">
        <f>+REF!AP11</f>
        <v>2.8898750000000001E-2</v>
      </c>
      <c r="E21" s="67">
        <f>+REF!AP17</f>
        <v>6.8619374999999996E-2</v>
      </c>
      <c r="F21" s="67">
        <f>+REF!AP23</f>
        <v>0.155339375</v>
      </c>
      <c r="G21" s="67">
        <f>+REF!AP28</f>
        <v>0.34992062499999999</v>
      </c>
      <c r="H21" s="68">
        <f>+REF!AP34</f>
        <v>0.49189187499999998</v>
      </c>
      <c r="I21" s="66">
        <f>+REF!S11</f>
        <v>2.8187500000000001E-2</v>
      </c>
      <c r="J21" s="67">
        <f>+REF!S17</f>
        <v>6.7288125000000004E-2</v>
      </c>
      <c r="K21" s="67">
        <f>+REF!S23</f>
        <v>0.14887500000000001</v>
      </c>
      <c r="L21" s="67">
        <f>+REF!S28</f>
        <v>0.32031999999999999</v>
      </c>
      <c r="M21" s="117">
        <f>+REF!S34</f>
        <v>0.41749249999999999</v>
      </c>
      <c r="N21" s="184" t="s">
        <v>102</v>
      </c>
      <c r="O21" s="185" t="s">
        <v>101</v>
      </c>
    </row>
    <row r="22" spans="1:15" ht="12.75" customHeight="1" thickTop="1" thickBot="1">
      <c r="A22" s="332"/>
      <c r="B22" s="324" t="s">
        <v>4</v>
      </c>
      <c r="C22" s="325"/>
      <c r="D22" s="40">
        <f>+REF!AB11</f>
        <v>2.8898750000000001E-2</v>
      </c>
      <c r="E22" s="29">
        <f>+REF!AB17</f>
        <v>6.2581874999999995E-2</v>
      </c>
      <c r="F22" s="29">
        <f>+REF!AB23</f>
        <v>9.6994374999999994E-2</v>
      </c>
      <c r="G22" s="29">
        <f>+REF!AB28</f>
        <v>0.31565500000000002</v>
      </c>
      <c r="H22" s="36">
        <f>+REF!AB34</f>
        <v>0.53858562499999996</v>
      </c>
      <c r="I22" s="24">
        <f>+REF!F11</f>
        <v>2.8187500000000001E-2</v>
      </c>
      <c r="J22" s="29">
        <f>+REF!F17</f>
        <v>6.1014374999999899E-2</v>
      </c>
      <c r="K22" s="29">
        <f>+REF!F23</f>
        <v>9.1165625E-2</v>
      </c>
      <c r="L22" s="29">
        <f>+REF!F28</f>
        <v>0.25493874999999999</v>
      </c>
      <c r="M22" s="114">
        <f>+REF!F34</f>
        <v>0.42003374999999998</v>
      </c>
      <c r="N22" s="184" t="s">
        <v>126</v>
      </c>
      <c r="O22" s="185" t="s">
        <v>125</v>
      </c>
    </row>
    <row r="23" spans="1:15" ht="12.75" customHeight="1" thickTop="1" thickBot="1">
      <c r="A23" s="332"/>
      <c r="B23" s="147"/>
      <c r="C23" s="174"/>
      <c r="D23" s="168"/>
      <c r="E23" s="149"/>
      <c r="F23" s="149"/>
      <c r="G23" s="149"/>
      <c r="H23" s="150"/>
      <c r="I23" s="126"/>
      <c r="J23" s="127"/>
      <c r="K23" s="127"/>
      <c r="L23" s="127"/>
      <c r="M23" s="130"/>
      <c r="N23" s="186"/>
      <c r="O23" s="187"/>
    </row>
    <row r="24" spans="1:15" ht="12.75" customHeight="1" thickTop="1" thickBot="1">
      <c r="A24" s="351" t="s">
        <v>24</v>
      </c>
      <c r="B24" s="337"/>
      <c r="C24" s="338"/>
      <c r="D24" s="165"/>
      <c r="E24" s="145"/>
      <c r="F24" s="145"/>
      <c r="G24" s="145"/>
      <c r="H24" s="146"/>
      <c r="I24" s="120"/>
      <c r="J24" s="121"/>
      <c r="K24" s="121"/>
      <c r="L24" s="121"/>
      <c r="M24" s="124"/>
      <c r="N24" s="182"/>
      <c r="O24" s="183"/>
    </row>
    <row r="25" spans="1:15" ht="12.75" customHeight="1" thickTop="1" thickBot="1">
      <c r="A25" s="352"/>
      <c r="B25" s="324" t="s">
        <v>5</v>
      </c>
      <c r="C25" s="325"/>
      <c r="D25" s="39">
        <f>+REF!AC11</f>
        <v>2.8898750000000001E-2</v>
      </c>
      <c r="E25" s="28">
        <f>+REF!AC17</f>
        <v>6.8381250000000005E-2</v>
      </c>
      <c r="F25" s="28">
        <f>+REF!AC23</f>
        <v>0.15503249999999999</v>
      </c>
      <c r="G25" s="28">
        <f>+REF!AC28</f>
        <v>0.33878562499999998</v>
      </c>
      <c r="H25" s="35">
        <f>+REF!AC34</f>
        <v>0.44080374999999999</v>
      </c>
      <c r="I25" s="23">
        <f>+REF!G11</f>
        <v>2.8187500000000001E-2</v>
      </c>
      <c r="J25" s="28">
        <f>+REF!G17</f>
        <v>6.6872500000000001E-2</v>
      </c>
      <c r="K25" s="28">
        <f>+REF!G23</f>
        <v>0.15115999999999999</v>
      </c>
      <c r="L25" s="28">
        <f>+REF!G28</f>
        <v>0.31933624999999999</v>
      </c>
      <c r="M25" s="112">
        <f>+REF!G34</f>
        <v>0.40390812500000001</v>
      </c>
      <c r="N25" s="184" t="s">
        <v>122</v>
      </c>
      <c r="O25" s="185" t="s">
        <v>121</v>
      </c>
    </row>
    <row r="26" spans="1:15" ht="12.75" customHeight="1" thickTop="1" thickBot="1">
      <c r="A26" s="352"/>
      <c r="B26" s="147" t="s">
        <v>6</v>
      </c>
      <c r="C26" s="174"/>
      <c r="D26" s="164">
        <f>+REF!AD11</f>
        <v>2.8898750000000001E-2</v>
      </c>
      <c r="E26" s="143">
        <f>+REF!AD17</f>
        <v>6.8381250000000005E-2</v>
      </c>
      <c r="F26" s="143">
        <f>+REF!AD23</f>
        <v>0.15504625</v>
      </c>
      <c r="G26" s="143">
        <f>+REF!AD28</f>
        <v>0.337644375</v>
      </c>
      <c r="H26" s="144">
        <f>+REF!AD34</f>
        <v>0.43117250000000001</v>
      </c>
      <c r="I26" s="142">
        <f>+REF!H11</f>
        <v>2.8187500000000001E-2</v>
      </c>
      <c r="J26" s="143">
        <f>+REF!H17</f>
        <v>6.6872500000000001E-2</v>
      </c>
      <c r="K26" s="143">
        <f>+REF!H23</f>
        <v>0.15116499999999999</v>
      </c>
      <c r="L26" s="143">
        <f>+REF!H28</f>
        <v>0.31929062499999999</v>
      </c>
      <c r="M26" s="148">
        <f>+REF!H34</f>
        <v>0.402788125</v>
      </c>
      <c r="N26" s="186" t="s">
        <v>123</v>
      </c>
      <c r="O26" s="187" t="s">
        <v>121</v>
      </c>
    </row>
    <row r="27" spans="1:15" ht="12.75" customHeight="1" thickTop="1" thickBot="1">
      <c r="A27" s="351" t="s">
        <v>23</v>
      </c>
      <c r="B27" s="133"/>
      <c r="C27" s="175"/>
      <c r="D27" s="123"/>
      <c r="E27" s="121"/>
      <c r="F27" s="121"/>
      <c r="G27" s="121"/>
      <c r="H27" s="122"/>
      <c r="I27" s="123"/>
      <c r="J27" s="121"/>
      <c r="K27" s="121"/>
      <c r="L27" s="121"/>
      <c r="M27" s="124"/>
      <c r="N27" s="182"/>
      <c r="O27" s="183"/>
    </row>
    <row r="28" spans="1:15" ht="12.75" customHeight="1" thickTop="1" thickBot="1">
      <c r="A28" s="352"/>
      <c r="B28" s="140" t="s">
        <v>7</v>
      </c>
      <c r="C28" s="173"/>
      <c r="D28" s="39">
        <f>+REF!AE11</f>
        <v>2.8899999999999999E-2</v>
      </c>
      <c r="E28" s="28">
        <f>+REF!AE17</f>
        <v>6.8325625000000001E-2</v>
      </c>
      <c r="F28" s="28">
        <f>+REF!AE23</f>
        <v>0.15418625</v>
      </c>
      <c r="G28" s="28">
        <f>+REF!AE28</f>
        <v>0.33581562500000001</v>
      </c>
      <c r="H28" s="35">
        <f>+REF!AE34</f>
        <v>0.46184312499999902</v>
      </c>
      <c r="I28" s="25"/>
      <c r="J28" s="30"/>
      <c r="K28" s="30"/>
      <c r="L28" s="30"/>
      <c r="M28" s="113"/>
      <c r="N28" s="184" t="s">
        <v>129</v>
      </c>
      <c r="O28" s="185" t="s">
        <v>12</v>
      </c>
    </row>
    <row r="29" spans="1:15" ht="12.75" customHeight="1" thickTop="1" thickBot="1">
      <c r="A29" s="352"/>
      <c r="B29" s="141" t="s">
        <v>6</v>
      </c>
      <c r="C29" s="174"/>
      <c r="D29" s="164">
        <f>+REF!AF11</f>
        <v>2.8899999999999999E-2</v>
      </c>
      <c r="E29" s="143">
        <f>+REF!AF17</f>
        <v>6.8325625000000001E-2</v>
      </c>
      <c r="F29" s="143">
        <f>+REF!AF23</f>
        <v>0.15418625</v>
      </c>
      <c r="G29" s="143">
        <f>+REF!AF28</f>
        <v>0.33581562500000001</v>
      </c>
      <c r="H29" s="144">
        <f>+REF!AF34</f>
        <v>0.46184312499999902</v>
      </c>
      <c r="I29" s="129"/>
      <c r="J29" s="127"/>
      <c r="K29" s="127"/>
      <c r="L29" s="127"/>
      <c r="M29" s="130"/>
      <c r="N29" s="186" t="s">
        <v>129</v>
      </c>
      <c r="O29" s="185" t="s">
        <v>12</v>
      </c>
    </row>
    <row r="30" spans="1:15" ht="12.75" customHeight="1" thickTop="1" thickBot="1">
      <c r="A30" s="349" t="s">
        <v>22</v>
      </c>
      <c r="B30" s="133"/>
      <c r="C30" s="175"/>
      <c r="D30" s="123"/>
      <c r="E30" s="121"/>
      <c r="F30" s="121"/>
      <c r="G30" s="121"/>
      <c r="H30" s="122"/>
      <c r="I30" s="123"/>
      <c r="J30" s="121"/>
      <c r="K30" s="121"/>
      <c r="L30" s="121"/>
      <c r="M30" s="124"/>
      <c r="N30" s="182"/>
      <c r="O30" s="183"/>
    </row>
    <row r="31" spans="1:15" ht="24" customHeight="1" thickTop="1" thickBot="1">
      <c r="A31" s="350"/>
      <c r="B31" s="357" t="s">
        <v>14</v>
      </c>
      <c r="C31" s="358"/>
      <c r="D31" s="26"/>
      <c r="E31" s="31"/>
      <c r="F31" s="31"/>
      <c r="G31" s="31"/>
      <c r="H31" s="37"/>
      <c r="I31" s="27" t="s">
        <v>12</v>
      </c>
      <c r="J31" s="32" t="s">
        <v>12</v>
      </c>
      <c r="K31" s="38" t="s">
        <v>12</v>
      </c>
      <c r="L31" s="30" t="s">
        <v>12</v>
      </c>
      <c r="M31" s="113" t="s">
        <v>12</v>
      </c>
      <c r="N31" s="184" t="s">
        <v>12</v>
      </c>
      <c r="O31" s="185" t="s">
        <v>12</v>
      </c>
    </row>
    <row r="32" spans="1:15" ht="12.75" customHeight="1" thickTop="1" thickBot="1">
      <c r="A32" s="350"/>
      <c r="B32" s="324" t="s">
        <v>6</v>
      </c>
      <c r="C32" s="325"/>
      <c r="D32" s="26"/>
      <c r="E32" s="31"/>
      <c r="F32" s="31"/>
      <c r="G32" s="31"/>
      <c r="H32" s="37"/>
      <c r="I32" s="27" t="s">
        <v>12</v>
      </c>
      <c r="J32" s="32" t="s">
        <v>12</v>
      </c>
      <c r="K32" s="38" t="s">
        <v>12</v>
      </c>
      <c r="L32" s="30" t="s">
        <v>12</v>
      </c>
      <c r="M32" s="119" t="s">
        <v>12</v>
      </c>
      <c r="N32" s="184" t="s">
        <v>12</v>
      </c>
      <c r="O32" s="185" t="s">
        <v>12</v>
      </c>
    </row>
    <row r="33" spans="1:16" ht="12.75" customHeight="1" thickTop="1" thickBot="1">
      <c r="A33" s="350"/>
      <c r="B33" s="346" t="s">
        <v>13</v>
      </c>
      <c r="C33" s="347"/>
      <c r="D33" s="169" t="s">
        <v>12</v>
      </c>
      <c r="E33" s="134" t="s">
        <v>12</v>
      </c>
      <c r="F33" s="135" t="s">
        <v>12</v>
      </c>
      <c r="G33" s="127" t="s">
        <v>12</v>
      </c>
      <c r="H33" s="136" t="s">
        <v>12</v>
      </c>
      <c r="I33" s="137">
        <f>+REF!J11</f>
        <v>2.8188749999999999E-2</v>
      </c>
      <c r="J33" s="138">
        <f>+REF!J17</f>
        <v>6.6854374999999994E-2</v>
      </c>
      <c r="K33" s="138">
        <f>+REF!J23</f>
        <v>0.14999499999999999</v>
      </c>
      <c r="L33" s="138">
        <f>+REF!J28</f>
        <v>0.31786249999999999</v>
      </c>
      <c r="M33" s="139">
        <f>+REF!J34</f>
        <v>0.400085625</v>
      </c>
      <c r="N33" s="186" t="s">
        <v>12</v>
      </c>
      <c r="O33" s="187" t="s">
        <v>124</v>
      </c>
      <c r="P33" s="72"/>
    </row>
    <row r="34" spans="1:16" ht="12.75" customHeight="1" thickTop="1" thickBot="1">
      <c r="A34" s="331" t="s">
        <v>21</v>
      </c>
      <c r="B34" s="131"/>
      <c r="C34" s="176"/>
      <c r="D34" s="123"/>
      <c r="E34" s="121"/>
      <c r="F34" s="121"/>
      <c r="G34" s="121"/>
      <c r="H34" s="122"/>
      <c r="I34" s="123"/>
      <c r="J34" s="121"/>
      <c r="K34" s="121"/>
      <c r="L34" s="121"/>
      <c r="M34" s="124"/>
      <c r="N34" s="182"/>
      <c r="O34" s="183"/>
    </row>
    <row r="35" spans="1:16" ht="12.75" customHeight="1" thickTop="1" thickBot="1">
      <c r="A35" s="332"/>
      <c r="B35" s="317" t="s">
        <v>18</v>
      </c>
      <c r="C35" s="177" t="s">
        <v>15</v>
      </c>
      <c r="D35" s="40">
        <f>+REF!AH11</f>
        <v>2.8898750000000001E-2</v>
      </c>
      <c r="E35" s="29">
        <f>+REF!AH17</f>
        <v>6.8604374999999995E-2</v>
      </c>
      <c r="F35" s="29">
        <f>+REF!AH23</f>
        <v>0.150805625</v>
      </c>
      <c r="G35" s="29">
        <f>+REF!AH28</f>
        <v>0.32588125000000001</v>
      </c>
      <c r="H35" s="36">
        <f>+REF!AH34</f>
        <v>0.47379125</v>
      </c>
      <c r="I35" s="40">
        <f>+REF!K11</f>
        <v>2.8188749999999999E-2</v>
      </c>
      <c r="J35" s="29">
        <f>+REF!K17</f>
        <v>6.6848124999999994E-2</v>
      </c>
      <c r="K35" s="29">
        <f>+REF!K23</f>
        <v>0.145891875</v>
      </c>
      <c r="L35" s="29">
        <f>+REF!K28</f>
        <v>0.29570374999999999</v>
      </c>
      <c r="M35" s="114">
        <f>+REF!K34</f>
        <v>0.39757062500000001</v>
      </c>
      <c r="N35" s="184" t="s">
        <v>120</v>
      </c>
      <c r="O35" s="185" t="s">
        <v>119</v>
      </c>
    </row>
    <row r="36" spans="1:16" ht="12.75" customHeight="1" thickTop="1" thickBot="1">
      <c r="A36" s="332"/>
      <c r="B36" s="318"/>
      <c r="C36" s="177" t="s">
        <v>16</v>
      </c>
      <c r="D36" s="39">
        <f>+REF!AI11</f>
        <v>2.8898750000000001E-2</v>
      </c>
      <c r="E36" s="28">
        <f>+REF!AI17</f>
        <v>6.8598124999999996E-2</v>
      </c>
      <c r="F36" s="28">
        <f>+REF!AI23</f>
        <v>0.1482175</v>
      </c>
      <c r="G36" s="28">
        <f>+REF!AI28</f>
        <v>0.31018374999999998</v>
      </c>
      <c r="H36" s="35">
        <f>+REF!AI34</f>
        <v>0.46038062499999999</v>
      </c>
      <c r="I36" s="39">
        <f>+REF!L11</f>
        <v>2.8187500000000001E-2</v>
      </c>
      <c r="J36" s="28">
        <f>+REF!L17</f>
        <v>6.7268124999999998E-2</v>
      </c>
      <c r="K36" s="28">
        <f>+REF!L23</f>
        <v>0.142971875</v>
      </c>
      <c r="L36" s="28">
        <f>+REF!L28</f>
        <v>0.28134499999999901</v>
      </c>
      <c r="M36" s="112">
        <f>+REF!L34</f>
        <v>0.38459937499999902</v>
      </c>
      <c r="N36" s="184" t="s">
        <v>131</v>
      </c>
      <c r="O36" s="185" t="s">
        <v>130</v>
      </c>
    </row>
    <row r="37" spans="1:16" ht="12.75" customHeight="1" thickTop="1" thickBot="1">
      <c r="A37" s="332"/>
      <c r="B37" s="318"/>
      <c r="C37" s="177" t="s">
        <v>8</v>
      </c>
      <c r="D37" s="40">
        <f>+REF!AJ11</f>
        <v>2.8898750000000001E-2</v>
      </c>
      <c r="E37" s="29">
        <f>+REF!AJ17</f>
        <v>6.8591874999999997E-2</v>
      </c>
      <c r="F37" s="29">
        <f>+REF!AJ23</f>
        <v>0.14692249999999901</v>
      </c>
      <c r="G37" s="29">
        <f>+REF!AJ28</f>
        <v>0.29778749999999998</v>
      </c>
      <c r="H37" s="36">
        <f>+REF!AJ34</f>
        <v>0.44453749999999997</v>
      </c>
      <c r="I37" s="40">
        <f>+REF!M11</f>
        <v>2.8187500000000001E-2</v>
      </c>
      <c r="J37" s="29">
        <f>+REF!M17</f>
        <v>6.7268124999999998E-2</v>
      </c>
      <c r="K37" s="29">
        <f>+REF!M23</f>
        <v>0.14185125000000001</v>
      </c>
      <c r="L37" s="29">
        <f>+REF!M28</f>
        <v>0.26955562499999902</v>
      </c>
      <c r="M37" s="114">
        <f>+REF!M34</f>
        <v>0.36882812499999901</v>
      </c>
      <c r="N37" s="184" t="s">
        <v>100</v>
      </c>
      <c r="O37" s="185" t="s">
        <v>99</v>
      </c>
    </row>
    <row r="38" spans="1:16" ht="12.75" customHeight="1" thickTop="1" thickBot="1">
      <c r="A38" s="332"/>
      <c r="B38" s="318" t="s">
        <v>9</v>
      </c>
      <c r="C38" s="359"/>
      <c r="D38" s="39">
        <f>+REF!AK11</f>
        <v>2.8898750000000001E-2</v>
      </c>
      <c r="E38" s="28">
        <f>+REF!AK17</f>
        <v>6.8604374999999995E-2</v>
      </c>
      <c r="F38" s="28">
        <f>+REF!AK23</f>
        <v>0.154708125</v>
      </c>
      <c r="G38" s="28">
        <f>+REF!AK28</f>
        <v>0.34799312500000001</v>
      </c>
      <c r="H38" s="35">
        <f>+REF!AK34</f>
        <v>0.48869062499999999</v>
      </c>
      <c r="I38" s="39">
        <f>+REF!N11</f>
        <v>2.8187500000000001E-2</v>
      </c>
      <c r="J38" s="28">
        <f>+REF!N17</f>
        <v>6.7274374999999997E-2</v>
      </c>
      <c r="K38" s="28">
        <f>+REF!N23</f>
        <v>0.148408125</v>
      </c>
      <c r="L38" s="28">
        <f>+REF!N28</f>
        <v>0.31836874999999998</v>
      </c>
      <c r="M38" s="112">
        <f>+REF!N34</f>
        <v>0.41414250000000002</v>
      </c>
      <c r="N38" s="184" t="s">
        <v>98</v>
      </c>
      <c r="O38" s="185" t="s">
        <v>97</v>
      </c>
    </row>
    <row r="39" spans="1:16" ht="12.75" customHeight="1" thickTop="1" thickBot="1">
      <c r="A39" s="332"/>
      <c r="B39" s="132"/>
      <c r="C39" s="161"/>
      <c r="D39" s="129"/>
      <c r="E39" s="127"/>
      <c r="F39" s="127"/>
      <c r="G39" s="127"/>
      <c r="H39" s="128"/>
      <c r="I39" s="129"/>
      <c r="J39" s="127"/>
      <c r="K39" s="127"/>
      <c r="L39" s="127"/>
      <c r="M39" s="130"/>
      <c r="N39" s="186"/>
      <c r="O39" s="187"/>
    </row>
    <row r="40" spans="1:16" ht="12.75" customHeight="1" thickTop="1">
      <c r="A40" s="300" t="s">
        <v>20</v>
      </c>
      <c r="B40" s="319" t="s">
        <v>19</v>
      </c>
      <c r="C40" s="176"/>
      <c r="D40" s="123"/>
      <c r="E40" s="121"/>
      <c r="F40" s="121"/>
      <c r="G40" s="121"/>
      <c r="H40" s="122"/>
      <c r="I40" s="123"/>
      <c r="J40" s="121"/>
      <c r="K40" s="121"/>
      <c r="L40" s="121"/>
      <c r="M40" s="124"/>
      <c r="N40" s="182"/>
      <c r="O40" s="183"/>
    </row>
    <row r="41" spans="1:16" ht="12.75" customHeight="1">
      <c r="A41" s="301"/>
      <c r="B41" s="318"/>
      <c r="C41" s="177" t="s">
        <v>17</v>
      </c>
      <c r="D41" s="40">
        <f>+REF!AL11</f>
        <v>2.8898750000000001E-2</v>
      </c>
      <c r="E41" s="29">
        <f>+REF!AL17</f>
        <v>6.8594374999999999E-2</v>
      </c>
      <c r="F41" s="29">
        <f>+REF!AL23</f>
        <v>0.14873375</v>
      </c>
      <c r="G41" s="29">
        <f>+REF!AL28</f>
        <v>0.30985812499999998</v>
      </c>
      <c r="H41" s="36">
        <f>+REF!AL34</f>
        <v>0.44834125000000002</v>
      </c>
      <c r="I41" s="40">
        <f>+REF!O11</f>
        <v>2.8187500000000001E-2</v>
      </c>
      <c r="J41" s="29">
        <f>+REF!O17</f>
        <v>6.7269374999999895E-2</v>
      </c>
      <c r="K41" s="29">
        <f>+REF!O23</f>
        <v>0.14330874999999901</v>
      </c>
      <c r="L41" s="29">
        <f>+REF!O28</f>
        <v>0.28258187499999998</v>
      </c>
      <c r="M41" s="114">
        <f>+REF!O34</f>
        <v>0.37603249999999999</v>
      </c>
      <c r="N41" s="184" t="s">
        <v>114</v>
      </c>
      <c r="O41" s="185" t="s">
        <v>113</v>
      </c>
    </row>
    <row r="42" spans="1:16" ht="12.75" customHeight="1">
      <c r="A42" s="301"/>
      <c r="B42" s="318"/>
      <c r="C42" s="177" t="s">
        <v>10</v>
      </c>
      <c r="D42" s="39">
        <f>+REF!AM11</f>
        <v>2.8898750000000001E-2</v>
      </c>
      <c r="E42" s="28">
        <f>+REF!AM17</f>
        <v>6.8593125000000005E-2</v>
      </c>
      <c r="F42" s="28">
        <f>+REF!AM23</f>
        <v>0.14814687500000001</v>
      </c>
      <c r="G42" s="28">
        <f>+REF!AM28</f>
        <v>0.30343249999999999</v>
      </c>
      <c r="H42" s="35">
        <f>+REF!AM34</f>
        <v>0.43415187500000002</v>
      </c>
      <c r="I42" s="39">
        <f>+REF!P11</f>
        <v>2.8187500000000001E-2</v>
      </c>
      <c r="J42" s="28">
        <f>+REF!P17</f>
        <v>6.7268124999999998E-2</v>
      </c>
      <c r="K42" s="28">
        <f>+REF!P23</f>
        <v>0.14282937499999901</v>
      </c>
      <c r="L42" s="28">
        <f>+REF!P28</f>
        <v>0.27624874999999999</v>
      </c>
      <c r="M42" s="112">
        <f>+REF!P34</f>
        <v>0.36223624999999898</v>
      </c>
      <c r="N42" s="184" t="s">
        <v>112</v>
      </c>
      <c r="O42" s="185" t="s">
        <v>111</v>
      </c>
    </row>
    <row r="43" spans="1:16" ht="20">
      <c r="A43" s="301"/>
      <c r="B43" s="125" t="s">
        <v>64</v>
      </c>
      <c r="C43" s="178" t="s">
        <v>67</v>
      </c>
      <c r="D43" s="104">
        <f>REF!AQ11</f>
        <v>2.8898750000000001E-2</v>
      </c>
      <c r="E43" s="102">
        <f>REF!AQ17</f>
        <v>6.8616874999999994E-2</v>
      </c>
      <c r="F43" s="102">
        <f>REF!AQ23</f>
        <v>0.15522312499999899</v>
      </c>
      <c r="G43" s="102">
        <f>REF!AQ28</f>
        <v>0.34872312500000002</v>
      </c>
      <c r="H43" s="103">
        <f>REF!AQ34</f>
        <v>0.48897312499999901</v>
      </c>
      <c r="I43" s="104">
        <f>REF!T11</f>
        <v>2.8187500000000001E-2</v>
      </c>
      <c r="J43" s="102">
        <f>REF!T17</f>
        <v>6.7288125000000004E-2</v>
      </c>
      <c r="K43" s="102">
        <f>REF!T23</f>
        <v>0.148784375</v>
      </c>
      <c r="L43" s="102">
        <f>REF!T28</f>
        <v>0.319283125</v>
      </c>
      <c r="M43" s="115">
        <f>REF!T34</f>
        <v>0.41412312499999998</v>
      </c>
      <c r="N43" s="184" t="s">
        <v>106</v>
      </c>
      <c r="O43" s="185" t="s">
        <v>105</v>
      </c>
    </row>
    <row r="44" spans="1:16" ht="20">
      <c r="A44" s="301"/>
      <c r="B44" s="125" t="s">
        <v>65</v>
      </c>
      <c r="C44" s="178" t="s">
        <v>67</v>
      </c>
      <c r="D44" s="101">
        <f>REF!AS11</f>
        <v>2.8898750000000001E-2</v>
      </c>
      <c r="E44" s="99">
        <f>REF!AS17</f>
        <v>6.7346249999999996E-2</v>
      </c>
      <c r="F44" s="99">
        <f>REF!AS23</f>
        <v>0.12859187499999999</v>
      </c>
      <c r="G44" s="99">
        <f>REF!AS28</f>
        <v>0.329019375</v>
      </c>
      <c r="H44" s="100">
        <f>REF!AS34</f>
        <v>0.48762249999999902</v>
      </c>
      <c r="I44" s="101">
        <f>REF!V11</f>
        <v>2.8187500000000001E-2</v>
      </c>
      <c r="J44" s="99">
        <f>REF!V17</f>
        <v>6.6071249999999998E-2</v>
      </c>
      <c r="K44" s="99">
        <f>REF!V23</f>
        <v>0.1235</v>
      </c>
      <c r="L44" s="99">
        <f>REF!V28</f>
        <v>0.29573187499999998</v>
      </c>
      <c r="M44" s="116">
        <f>REF!V34</f>
        <v>0.41073749999999998</v>
      </c>
      <c r="N44" s="184" t="s">
        <v>108</v>
      </c>
      <c r="O44" s="185" t="s">
        <v>107</v>
      </c>
    </row>
    <row r="45" spans="1:16" ht="30">
      <c r="A45" s="301"/>
      <c r="B45" s="125" t="s">
        <v>66</v>
      </c>
      <c r="C45" s="178" t="s">
        <v>67</v>
      </c>
      <c r="D45" s="104">
        <f>REF!AR11</f>
        <v>2.8898750000000001E-2</v>
      </c>
      <c r="E45" s="102">
        <f>REF!AR17</f>
        <v>6.8605625000000003E-2</v>
      </c>
      <c r="F45" s="102">
        <f>REF!AR23</f>
        <v>0.15457000000000001</v>
      </c>
      <c r="G45" s="102">
        <f>REF!AR28</f>
        <v>0.34725375000000003</v>
      </c>
      <c r="H45" s="103">
        <f>REF!AR34</f>
        <v>0.48694812499999901</v>
      </c>
      <c r="I45" s="104">
        <f>REF!U11</f>
        <v>2.8187500000000001E-2</v>
      </c>
      <c r="J45" s="102">
        <f>REF!U17</f>
        <v>6.7274374999999997E-2</v>
      </c>
      <c r="K45" s="102">
        <f>REF!U23</f>
        <v>0.14825187499999901</v>
      </c>
      <c r="L45" s="102">
        <f>REF!U28</f>
        <v>0.31756812499999998</v>
      </c>
      <c r="M45" s="115">
        <f>REF!U34</f>
        <v>0.41257187499999998</v>
      </c>
      <c r="N45" s="184" t="s">
        <v>110</v>
      </c>
      <c r="O45" s="185" t="s">
        <v>109</v>
      </c>
    </row>
    <row r="46" spans="1:16" ht="12.75" customHeight="1" thickBot="1">
      <c r="A46" s="302"/>
      <c r="B46" s="335"/>
      <c r="C46" s="336"/>
      <c r="D46" s="129"/>
      <c r="E46" s="127"/>
      <c r="F46" s="127"/>
      <c r="G46" s="127"/>
      <c r="H46" s="128"/>
      <c r="I46" s="129"/>
      <c r="J46" s="127"/>
      <c r="K46" s="127"/>
      <c r="L46" s="127"/>
      <c r="M46" s="130"/>
      <c r="N46" s="186"/>
      <c r="O46" s="187"/>
    </row>
    <row r="47" spans="1:16" ht="12.75" customHeight="1" thickTop="1" thickBot="1">
      <c r="A47" s="353" t="s">
        <v>28</v>
      </c>
      <c r="B47" s="354"/>
      <c r="C47" s="355"/>
      <c r="D47" s="339" t="s">
        <v>37</v>
      </c>
      <c r="E47" s="340"/>
      <c r="F47" s="340"/>
      <c r="G47" s="340"/>
      <c r="H47" s="340"/>
      <c r="I47" s="340"/>
      <c r="J47" s="340"/>
      <c r="K47" s="340"/>
      <c r="L47" s="340"/>
      <c r="M47" s="341"/>
      <c r="N47" s="312" t="s">
        <v>68</v>
      </c>
      <c r="O47" s="313"/>
    </row>
    <row r="48" spans="1:16" ht="12.75" customHeight="1" thickTop="1" thickBot="1">
      <c r="A48" s="356"/>
      <c r="B48" s="354"/>
      <c r="C48" s="355"/>
      <c r="D48" s="342"/>
      <c r="E48" s="340"/>
      <c r="F48" s="340"/>
      <c r="G48" s="340"/>
      <c r="H48" s="340"/>
      <c r="I48" s="340"/>
      <c r="J48" s="340"/>
      <c r="K48" s="340"/>
      <c r="L48" s="340"/>
      <c r="M48" s="341"/>
      <c r="N48" s="312"/>
      <c r="O48" s="313"/>
    </row>
    <row r="49" spans="1:15" ht="22" thickTop="1" thickBot="1">
      <c r="A49" s="356"/>
      <c r="B49" s="354"/>
      <c r="C49" s="355"/>
      <c r="D49" s="309" t="s">
        <v>69</v>
      </c>
      <c r="E49" s="310"/>
      <c r="F49" s="310"/>
      <c r="G49" s="310"/>
      <c r="H49" s="310"/>
      <c r="I49" s="310" t="s">
        <v>70</v>
      </c>
      <c r="J49" s="310"/>
      <c r="K49" s="310"/>
      <c r="L49" s="310"/>
      <c r="M49" s="343"/>
      <c r="N49" s="180" t="s">
        <v>69</v>
      </c>
      <c r="O49" s="181" t="s">
        <v>70</v>
      </c>
    </row>
    <row r="50" spans="1:15" ht="12.75" customHeight="1" thickTop="1" thickBot="1">
      <c r="A50" s="356"/>
      <c r="B50" s="354"/>
      <c r="C50" s="355"/>
      <c r="D50" s="326" t="s">
        <v>11</v>
      </c>
      <c r="E50" s="327"/>
      <c r="F50" s="327"/>
      <c r="G50" s="327"/>
      <c r="H50" s="327"/>
      <c r="I50" s="327" t="s">
        <v>11</v>
      </c>
      <c r="J50" s="327"/>
      <c r="K50" s="327"/>
      <c r="L50" s="327"/>
      <c r="M50" s="328"/>
      <c r="N50" s="298" t="s">
        <v>71</v>
      </c>
      <c r="O50" s="299"/>
    </row>
    <row r="51" spans="1:15" ht="12.75" customHeight="1" thickTop="1" thickBot="1">
      <c r="A51" s="356"/>
      <c r="B51" s="354"/>
      <c r="C51" s="355"/>
      <c r="D51" s="170">
        <v>60</v>
      </c>
      <c r="E51" s="109">
        <v>85</v>
      </c>
      <c r="F51" s="109">
        <v>110</v>
      </c>
      <c r="G51" s="109">
        <v>135</v>
      </c>
      <c r="H51" s="109">
        <v>160</v>
      </c>
      <c r="I51" s="110">
        <v>60</v>
      </c>
      <c r="J51" s="109">
        <v>85</v>
      </c>
      <c r="K51" s="109">
        <v>110</v>
      </c>
      <c r="L51" s="109">
        <v>135</v>
      </c>
      <c r="M51" s="111">
        <v>160</v>
      </c>
      <c r="N51" s="298"/>
      <c r="O51" s="299"/>
    </row>
    <row r="52" spans="1:15" ht="14.5" customHeight="1" thickTop="1" thickBot="1">
      <c r="A52" s="348" t="s">
        <v>72</v>
      </c>
      <c r="B52" s="303" t="s">
        <v>73</v>
      </c>
      <c r="C52" s="304"/>
      <c r="D52" s="171"/>
      <c r="E52" s="157"/>
      <c r="F52" s="157"/>
      <c r="G52" s="157"/>
      <c r="H52" s="157"/>
      <c r="I52" s="157"/>
      <c r="J52" s="157"/>
      <c r="K52" s="157"/>
      <c r="L52" s="157"/>
      <c r="M52" s="158"/>
      <c r="N52" s="182"/>
      <c r="O52" s="183"/>
    </row>
    <row r="53" spans="1:15" ht="14.5" customHeight="1" thickTop="1" thickBot="1">
      <c r="A53" s="348"/>
      <c r="B53" s="305"/>
      <c r="C53" s="306"/>
      <c r="D53" s="108">
        <f>+REF!AN11</f>
        <v>2.8898750000000001E-2</v>
      </c>
      <c r="E53" s="33">
        <f>+REF!AN17</f>
        <v>6.2502499999999905E-2</v>
      </c>
      <c r="F53" s="33">
        <f>+REF!AN23</f>
        <v>9.0376874999999898E-2</v>
      </c>
      <c r="G53" s="33">
        <f>+REF!AN28</f>
        <v>0.23941812499999901</v>
      </c>
      <c r="H53" s="34">
        <f>+REF!AN34</f>
        <v>0.37205437499999999</v>
      </c>
      <c r="I53" s="33">
        <f>+REF!Q11</f>
        <v>2.8187500000000001E-2</v>
      </c>
      <c r="J53" s="33">
        <f>+REF!Q17</f>
        <v>6.0904999999999897E-2</v>
      </c>
      <c r="K53" s="33">
        <f>+REF!Q23</f>
        <v>8.8383749999999997E-2</v>
      </c>
      <c r="L53" s="33">
        <f>+REF!Q28</f>
        <v>0.22505875</v>
      </c>
      <c r="M53" s="159">
        <f>+REF!Q34</f>
        <v>0.34730124999999901</v>
      </c>
      <c r="N53" s="184" t="s">
        <v>118</v>
      </c>
      <c r="O53" s="185" t="s">
        <v>117</v>
      </c>
    </row>
    <row r="54" spans="1:15" ht="14.5" customHeight="1" thickTop="1" thickBot="1">
      <c r="A54" s="348"/>
      <c r="B54" s="307"/>
      <c r="C54" s="308"/>
      <c r="D54" s="172"/>
      <c r="E54" s="160"/>
      <c r="F54" s="160"/>
      <c r="G54" s="160"/>
      <c r="H54" s="160"/>
      <c r="I54" s="160"/>
      <c r="J54" s="160"/>
      <c r="K54" s="160"/>
      <c r="L54" s="160"/>
      <c r="M54" s="161"/>
      <c r="N54" s="186"/>
      <c r="O54" s="187"/>
    </row>
    <row r="55" spans="1:15" ht="11" thickTop="1"/>
  </sheetData>
  <mergeCells count="42">
    <mergeCell ref="A52:A54"/>
    <mergeCell ref="A34:A39"/>
    <mergeCell ref="A30:A33"/>
    <mergeCell ref="A27:A29"/>
    <mergeCell ref="A24:A26"/>
    <mergeCell ref="A47:C51"/>
    <mergeCell ref="B32:C32"/>
    <mergeCell ref="B33:C33"/>
    <mergeCell ref="B31:C31"/>
    <mergeCell ref="B38:C38"/>
    <mergeCell ref="D50:H50"/>
    <mergeCell ref="I50:M50"/>
    <mergeCell ref="A15:A17"/>
    <mergeCell ref="A18:A23"/>
    <mergeCell ref="A9:C13"/>
    <mergeCell ref="B46:C46"/>
    <mergeCell ref="B22:C22"/>
    <mergeCell ref="B24:C24"/>
    <mergeCell ref="D47:M48"/>
    <mergeCell ref="D49:H49"/>
    <mergeCell ref="I49:M49"/>
    <mergeCell ref="B16:C16"/>
    <mergeCell ref="B17:C17"/>
    <mergeCell ref="B18:C18"/>
    <mergeCell ref="B20:C20"/>
    <mergeCell ref="B21:C21"/>
    <mergeCell ref="N50:O51"/>
    <mergeCell ref="A40:A46"/>
    <mergeCell ref="B52:C54"/>
    <mergeCell ref="N12:O13"/>
    <mergeCell ref="D9:M10"/>
    <mergeCell ref="N9:O10"/>
    <mergeCell ref="N47:O48"/>
    <mergeCell ref="D11:H11"/>
    <mergeCell ref="I11:M11"/>
    <mergeCell ref="D12:H12"/>
    <mergeCell ref="I12:M12"/>
    <mergeCell ref="B35:B37"/>
    <mergeCell ref="B40:B42"/>
    <mergeCell ref="B14:C14"/>
    <mergeCell ref="B15:C15"/>
    <mergeCell ref="B25:C25"/>
  </mergeCells>
  <phoneticPr fontId="2" type="noConversion"/>
  <pageMargins left="0.75" right="0.75" top="1" bottom="1" header="0.5" footer="0.5"/>
  <pageSetup orientation="portrait"/>
  <headerFooter alignWithMargins="0"/>
  <ignoredErrors>
    <ignoredError sqref="N27:O27 N30:O32 O28:O29 N34 N33 N46:O5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52"/>
  <sheetViews>
    <sheetView showGridLines="0" tabSelected="1" topLeftCell="A4" zoomScale="150" zoomScaleNormal="150" zoomScalePageLayoutView="150" workbookViewId="0">
      <pane xSplit="3" ySplit="12" topLeftCell="D16" activePane="bottomRight" state="frozen"/>
      <selection activeCell="A4" sqref="A4"/>
      <selection pane="topRight" activeCell="E4" sqref="E4"/>
      <selection pane="bottomLeft" activeCell="A11" sqref="A11"/>
      <selection pane="bottomRight" activeCell="A8" sqref="A8"/>
    </sheetView>
  </sheetViews>
  <sheetFormatPr baseColWidth="10" defaultColWidth="9.1640625" defaultRowHeight="10" x14ac:dyDescent="0"/>
  <cols>
    <col min="1" max="1" width="5.33203125" style="14" customWidth="1" collapsed="1"/>
    <col min="2" max="2" width="8.33203125" style="14" customWidth="1" collapsed="1"/>
    <col min="3" max="3" width="13.5" style="14" customWidth="1" collapsed="1"/>
    <col min="4" max="4" width="3.83203125" style="14" customWidth="1" collapsed="1"/>
    <col min="5" max="5" width="3.6640625" style="14" customWidth="1" collapsed="1"/>
    <col min="6" max="6" width="4" style="14" customWidth="1" collapsed="1"/>
    <col min="7" max="7" width="4.6640625" style="14" customWidth="1" collapsed="1"/>
    <col min="8" max="8" width="4" style="14" customWidth="1" collapsed="1"/>
    <col min="9" max="9" width="4.1640625" style="14" customWidth="1" collapsed="1"/>
    <col min="10" max="10" width="4.6640625" style="14" customWidth="1" collapsed="1"/>
    <col min="11" max="11" width="4" style="14" customWidth="1" collapsed="1"/>
    <col min="12" max="12" width="5.1640625" style="14" customWidth="1" collapsed="1"/>
    <col min="13" max="13" width="3.83203125" style="14" customWidth="1" collapsed="1"/>
    <col min="14" max="14" width="8" style="179" customWidth="1" collapsed="1"/>
    <col min="15" max="15" width="7.83203125" style="179" customWidth="1" collapsed="1"/>
    <col min="16" max="16" width="9.1640625" style="179" collapsed="1"/>
    <col min="17" max="16384" width="9.1640625" style="14" collapsed="1"/>
  </cols>
  <sheetData>
    <row r="4" spans="1:16" ht="14">
      <c r="A4" s="392" t="s">
        <v>135</v>
      </c>
      <c r="B4" s="392"/>
      <c r="C4" s="392"/>
      <c r="D4" s="392"/>
      <c r="E4" s="392"/>
      <c r="F4" s="392"/>
      <c r="G4" s="392"/>
      <c r="H4" s="393"/>
      <c r="P4" s="14"/>
    </row>
    <row r="5" spans="1:16" ht="14">
      <c r="A5" s="392" t="s">
        <v>132</v>
      </c>
      <c r="B5" s="392"/>
      <c r="C5" s="392"/>
      <c r="D5" s="392"/>
      <c r="E5" s="392"/>
      <c r="F5" s="392"/>
      <c r="G5" s="392"/>
      <c r="H5" s="393"/>
      <c r="P5" s="14"/>
    </row>
    <row r="6" spans="1:16" ht="14">
      <c r="A6" s="392" t="s">
        <v>133</v>
      </c>
      <c r="B6" s="392"/>
      <c r="C6" s="392"/>
      <c r="D6" s="392"/>
      <c r="E6" s="392"/>
      <c r="F6" s="392"/>
      <c r="G6" s="392"/>
      <c r="H6" s="393"/>
      <c r="P6" s="14"/>
    </row>
    <row r="7" spans="1:16" ht="14">
      <c r="A7" s="392" t="s">
        <v>136</v>
      </c>
      <c r="B7" s="392"/>
      <c r="C7" s="392"/>
      <c r="D7" s="392"/>
      <c r="E7" s="392"/>
      <c r="F7" s="392"/>
      <c r="G7" s="392"/>
      <c r="H7" s="393"/>
      <c r="I7" s="13"/>
      <c r="J7" s="13"/>
      <c r="K7" s="13"/>
      <c r="L7" s="13"/>
      <c r="M7" s="13"/>
      <c r="P7" s="14"/>
    </row>
    <row r="8" spans="1:16" ht="14">
      <c r="A8" s="392"/>
      <c r="B8" s="392"/>
      <c r="C8" s="392"/>
      <c r="D8" s="392"/>
      <c r="E8" s="392"/>
      <c r="F8" s="392"/>
      <c r="G8" s="392"/>
      <c r="H8" s="393"/>
      <c r="I8" s="13"/>
      <c r="J8" s="13"/>
      <c r="K8" s="13"/>
      <c r="L8" s="13"/>
      <c r="M8" s="13"/>
      <c r="P8" s="14"/>
    </row>
    <row r="9" spans="1:16" ht="13.25" customHeight="1">
      <c r="A9" s="297" t="s">
        <v>60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1:16" ht="11" thickBot="1">
      <c r="A10" s="387"/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</row>
    <row r="11" spans="1:16" ht="10.75" customHeight="1" thickTop="1" thickBot="1">
      <c r="A11" s="381" t="s">
        <v>27</v>
      </c>
      <c r="B11" s="363"/>
      <c r="C11" s="363"/>
      <c r="D11" s="363" t="s">
        <v>37</v>
      </c>
      <c r="E11" s="363"/>
      <c r="F11" s="363"/>
      <c r="G11" s="363"/>
      <c r="H11" s="363"/>
      <c r="I11" s="363"/>
      <c r="J11" s="363"/>
      <c r="K11" s="363"/>
      <c r="L11" s="363"/>
      <c r="M11" s="363"/>
      <c r="N11" s="312" t="s">
        <v>68</v>
      </c>
      <c r="O11" s="313"/>
    </row>
    <row r="12" spans="1:16" ht="6.5" customHeight="1" thickTop="1" thickBot="1">
      <c r="A12" s="363"/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12"/>
      <c r="O12" s="313"/>
    </row>
    <row r="13" spans="1:16" ht="25.25" customHeight="1" thickTop="1" thickBot="1">
      <c r="A13" s="363"/>
      <c r="B13" s="363"/>
      <c r="C13" s="363"/>
      <c r="D13" s="363" t="s">
        <v>69</v>
      </c>
      <c r="E13" s="363"/>
      <c r="F13" s="363"/>
      <c r="G13" s="363"/>
      <c r="H13" s="363"/>
      <c r="I13" s="363" t="s">
        <v>70</v>
      </c>
      <c r="J13" s="363"/>
      <c r="K13" s="363"/>
      <c r="L13" s="363"/>
      <c r="M13" s="363"/>
      <c r="N13" s="273" t="s">
        <v>69</v>
      </c>
      <c r="O13" s="274" t="s">
        <v>70</v>
      </c>
    </row>
    <row r="14" spans="1:16" ht="12.75" customHeight="1" thickTop="1" thickBot="1">
      <c r="A14" s="363"/>
      <c r="B14" s="363"/>
      <c r="C14" s="363"/>
      <c r="D14" s="364" t="s">
        <v>11</v>
      </c>
      <c r="E14" s="364"/>
      <c r="F14" s="364"/>
      <c r="G14" s="364"/>
      <c r="H14" s="364"/>
      <c r="I14" s="364" t="s">
        <v>11</v>
      </c>
      <c r="J14" s="364"/>
      <c r="K14" s="364"/>
      <c r="L14" s="364"/>
      <c r="M14" s="364"/>
      <c r="N14" s="298" t="s">
        <v>71</v>
      </c>
      <c r="O14" s="299"/>
    </row>
    <row r="15" spans="1:16" ht="12.75" customHeight="1" thickTop="1" thickBot="1">
      <c r="A15" s="363"/>
      <c r="B15" s="363"/>
      <c r="C15" s="363"/>
      <c r="D15" s="259">
        <v>60</v>
      </c>
      <c r="E15" s="259">
        <v>85</v>
      </c>
      <c r="F15" s="259">
        <v>110</v>
      </c>
      <c r="G15" s="259">
        <v>135</v>
      </c>
      <c r="H15" s="259">
        <v>160</v>
      </c>
      <c r="I15" s="259">
        <v>60</v>
      </c>
      <c r="J15" s="259">
        <v>85</v>
      </c>
      <c r="K15" s="259">
        <v>110</v>
      </c>
      <c r="L15" s="259">
        <v>135</v>
      </c>
      <c r="M15" s="259">
        <v>160</v>
      </c>
      <c r="N15" s="298"/>
      <c r="O15" s="299"/>
    </row>
    <row r="16" spans="1:16" ht="12.75" customHeight="1" thickTop="1" thickBot="1">
      <c r="A16" s="107"/>
      <c r="B16" s="320" t="s">
        <v>74</v>
      </c>
      <c r="C16" s="365"/>
      <c r="D16" s="281">
        <f>+REF!Y15</f>
        <v>5.9885312500000003E-2</v>
      </c>
      <c r="E16" s="281">
        <f>+REF!Y22</f>
        <v>0.1406359375</v>
      </c>
      <c r="F16" s="281">
        <f>+REF!Y30</f>
        <v>0.39575468749999954</v>
      </c>
      <c r="G16" s="281">
        <f>+REF!Y37</f>
        <v>0.5568531249999995</v>
      </c>
      <c r="H16" s="281">
        <f>+REF!Y44</f>
        <v>0.66707000000000005</v>
      </c>
      <c r="I16" s="281">
        <f>+REF!C15</f>
        <v>5.8590625E-2</v>
      </c>
      <c r="J16" s="281">
        <f>+REF!C22</f>
        <v>0.13622500000000001</v>
      </c>
      <c r="K16" s="281">
        <f>+REF!C30</f>
        <v>0.35539718749999949</v>
      </c>
      <c r="L16" s="281">
        <f>+REF!C37</f>
        <v>0.4659318749999995</v>
      </c>
      <c r="M16" s="281">
        <f>+REF!C44</f>
        <v>0.61717750000000005</v>
      </c>
      <c r="N16" s="182" t="s">
        <v>80</v>
      </c>
      <c r="O16" s="183" t="s">
        <v>79</v>
      </c>
    </row>
    <row r="17" spans="1:15" ht="4.75" customHeight="1" thickTop="1" thickBot="1">
      <c r="A17" s="329" t="s">
        <v>25</v>
      </c>
      <c r="B17" s="322"/>
      <c r="C17" s="388"/>
      <c r="D17" s="191"/>
      <c r="E17" s="192"/>
      <c r="F17" s="192"/>
      <c r="G17" s="192"/>
      <c r="H17" s="193"/>
      <c r="I17" s="194"/>
      <c r="J17" s="192"/>
      <c r="K17" s="192"/>
      <c r="L17" s="192"/>
      <c r="M17" s="195"/>
      <c r="N17" s="188"/>
      <c r="O17" s="183"/>
    </row>
    <row r="18" spans="1:15" ht="12.75" customHeight="1" thickTop="1" thickBot="1">
      <c r="A18" s="330"/>
      <c r="B18" s="390" t="s">
        <v>0</v>
      </c>
      <c r="C18" s="391"/>
      <c r="D18" s="196">
        <f>+REF!Z15</f>
        <v>5.9885312500000003E-2</v>
      </c>
      <c r="E18" s="197">
        <f>+REF!Z22</f>
        <v>0.1406359375</v>
      </c>
      <c r="F18" s="197">
        <f>+REF!Z30</f>
        <v>0.39572843749999953</v>
      </c>
      <c r="G18" s="197">
        <f>+REF!Z37</f>
        <v>0.55480937499999949</v>
      </c>
      <c r="H18" s="198">
        <f>+REF!Z44</f>
        <v>0.66147749999999905</v>
      </c>
      <c r="I18" s="196">
        <f>+REF!D15</f>
        <v>5.8590625E-2</v>
      </c>
      <c r="J18" s="197">
        <f>+REF!D22</f>
        <v>0.13622500000000001</v>
      </c>
      <c r="K18" s="197">
        <f>+REF!D30</f>
        <v>0.3553909374999995</v>
      </c>
      <c r="L18" s="197">
        <f>+REF!D37</f>
        <v>0.465305625</v>
      </c>
      <c r="M18" s="199">
        <f>+REF!D44</f>
        <v>0.61163249999999902</v>
      </c>
      <c r="N18" s="189" t="s">
        <v>80</v>
      </c>
      <c r="O18" s="185" t="s">
        <v>79</v>
      </c>
    </row>
    <row r="19" spans="1:15" ht="19.5" customHeight="1" thickTop="1" thickBot="1">
      <c r="A19" s="330"/>
      <c r="B19" s="371" t="s">
        <v>1</v>
      </c>
      <c r="C19" s="372"/>
      <c r="D19" s="200">
        <f>+REF!AG15</f>
        <v>5.9133437499999955E-2</v>
      </c>
      <c r="E19" s="201">
        <f>+REF!AG22</f>
        <v>0.13164843749999999</v>
      </c>
      <c r="F19" s="201">
        <f>+REF!AG30</f>
        <v>0.3754765624999995</v>
      </c>
      <c r="G19" s="201">
        <f>+REF!AG37</f>
        <v>0.49776968749999995</v>
      </c>
      <c r="H19" s="202">
        <f>+REF!AG44</f>
        <v>0.64342937499999997</v>
      </c>
      <c r="I19" s="200">
        <f>+REF!I15</f>
        <v>5.7749999999999996E-2</v>
      </c>
      <c r="J19" s="201">
        <f>+REF!I22</f>
        <v>0.1274662499999995</v>
      </c>
      <c r="K19" s="201">
        <f>+REF!I30</f>
        <v>0.35075562500000002</v>
      </c>
      <c r="L19" s="201">
        <f>+REF!I37</f>
        <v>0.43363968749999948</v>
      </c>
      <c r="M19" s="203">
        <f>+REF!I44</f>
        <v>0.58514687499999996</v>
      </c>
      <c r="N19" s="190" t="s">
        <v>82</v>
      </c>
      <c r="O19" s="187" t="s">
        <v>81</v>
      </c>
    </row>
    <row r="20" spans="1:15" ht="4.75" customHeight="1" thickTop="1" thickBot="1">
      <c r="A20" s="331" t="s">
        <v>26</v>
      </c>
      <c r="B20" s="379"/>
      <c r="C20" s="380"/>
      <c r="D20" s="204"/>
      <c r="E20" s="205"/>
      <c r="F20" s="205"/>
      <c r="G20" s="205"/>
      <c r="H20" s="206"/>
      <c r="I20" s="207"/>
      <c r="J20" s="208"/>
      <c r="K20" s="208"/>
      <c r="L20" s="208"/>
      <c r="M20" s="209"/>
      <c r="N20" s="188"/>
      <c r="O20" s="183"/>
    </row>
    <row r="21" spans="1:15" ht="12.75" customHeight="1" thickTop="1" thickBot="1">
      <c r="A21" s="331"/>
      <c r="B21" s="267" t="s">
        <v>56</v>
      </c>
      <c r="C21" s="268"/>
      <c r="D21" s="210">
        <f>+REF!AO15</f>
        <v>5.9872500000000002E-2</v>
      </c>
      <c r="E21" s="211">
        <f>+REF!AO22</f>
        <v>0.13983343749999999</v>
      </c>
      <c r="F21" s="211">
        <f>+REF!AO30</f>
        <v>0.39540593749999997</v>
      </c>
      <c r="G21" s="211">
        <f>+REF!AO37</f>
        <v>0.55684562499999957</v>
      </c>
      <c r="H21" s="212">
        <f>+REF!AO44</f>
        <v>0.66707000000000005</v>
      </c>
      <c r="I21" s="210">
        <f>+REF!R15</f>
        <v>5.8577500000000005E-2</v>
      </c>
      <c r="J21" s="211">
        <f>+REF!R22</f>
        <v>0.1354056249999995</v>
      </c>
      <c r="K21" s="211">
        <f>+REF!R30</f>
        <v>0.35505062500000001</v>
      </c>
      <c r="L21" s="211">
        <f>+REF!R37</f>
        <v>0.4659184374999995</v>
      </c>
      <c r="M21" s="213">
        <f>+REF!R44</f>
        <v>0.61717750000000005</v>
      </c>
      <c r="N21" s="189" t="s">
        <v>90</v>
      </c>
      <c r="O21" s="185" t="s">
        <v>84</v>
      </c>
    </row>
    <row r="22" spans="1:15" ht="12.75" customHeight="1" thickTop="1" thickBot="1">
      <c r="A22" s="332"/>
      <c r="B22" s="377" t="s">
        <v>2</v>
      </c>
      <c r="C22" s="378"/>
      <c r="D22" s="214">
        <f>+REF!AA15</f>
        <v>5.9872500000000002E-2</v>
      </c>
      <c r="E22" s="215">
        <f>+REF!AA22</f>
        <v>0.13991031249999999</v>
      </c>
      <c r="F22" s="215">
        <f>+REF!AA30</f>
        <v>0.39545187500000001</v>
      </c>
      <c r="G22" s="215">
        <f>+REF!AA37</f>
        <v>0.55684562499999957</v>
      </c>
      <c r="H22" s="216">
        <f>+REF!AA44</f>
        <v>0.66707000000000005</v>
      </c>
      <c r="I22" s="214">
        <f>+REF!E15</f>
        <v>5.8577500000000005E-2</v>
      </c>
      <c r="J22" s="215">
        <f>+REF!E22</f>
        <v>0.13547437499999998</v>
      </c>
      <c r="K22" s="215">
        <f>+REF!E30</f>
        <v>0.35509499999999949</v>
      </c>
      <c r="L22" s="215">
        <f>+REF!E37</f>
        <v>0.4659184374999995</v>
      </c>
      <c r="M22" s="217">
        <f>+REF!E44</f>
        <v>0.61717750000000005</v>
      </c>
      <c r="N22" s="189" t="s">
        <v>90</v>
      </c>
      <c r="O22" s="185" t="s">
        <v>84</v>
      </c>
    </row>
    <row r="23" spans="1:15" ht="12.75" customHeight="1" thickTop="1" thickBot="1">
      <c r="A23" s="332"/>
      <c r="B23" s="377" t="s">
        <v>3</v>
      </c>
      <c r="C23" s="378"/>
      <c r="D23" s="210">
        <f>+REF!AP15</f>
        <v>5.9885312500000003E-2</v>
      </c>
      <c r="E23" s="211">
        <f>+REF!AP22</f>
        <v>0.1406359375</v>
      </c>
      <c r="F23" s="211">
        <f>+REF!AP30</f>
        <v>0.39575468749999954</v>
      </c>
      <c r="G23" s="211">
        <f>+REF!AP37</f>
        <v>0.5568531249999995</v>
      </c>
      <c r="H23" s="212">
        <f>+REF!AP44</f>
        <v>0.66707000000000005</v>
      </c>
      <c r="I23" s="210">
        <f>+REF!S15</f>
        <v>5.8590625E-2</v>
      </c>
      <c r="J23" s="211">
        <f>+REF!S22</f>
        <v>0.13622500000000001</v>
      </c>
      <c r="K23" s="211">
        <f>+REF!S30</f>
        <v>0.35539718749999949</v>
      </c>
      <c r="L23" s="211">
        <f>+REF!S37</f>
        <v>0.4659318749999995</v>
      </c>
      <c r="M23" s="213">
        <f>+REF!S44</f>
        <v>0.61717750000000005</v>
      </c>
      <c r="N23" s="189" t="s">
        <v>80</v>
      </c>
      <c r="O23" s="185" t="s">
        <v>79</v>
      </c>
    </row>
    <row r="24" spans="1:15" ht="12.75" customHeight="1" thickTop="1" thickBot="1">
      <c r="A24" s="332"/>
      <c r="B24" s="377" t="s">
        <v>4</v>
      </c>
      <c r="C24" s="378"/>
      <c r="D24" s="218">
        <f>+REF!AB15</f>
        <v>5.8484062500000003E-2</v>
      </c>
      <c r="E24" s="219">
        <f>+REF!AB22</f>
        <v>8.8332187499999992E-2</v>
      </c>
      <c r="F24" s="219">
        <f>+REF!AB30</f>
        <v>0.39517031250000001</v>
      </c>
      <c r="G24" s="219">
        <f>+REF!AB37</f>
        <v>0.59572031250000002</v>
      </c>
      <c r="H24" s="220">
        <f>+REF!AB44</f>
        <v>0.673188749999999</v>
      </c>
      <c r="I24" s="218">
        <f>+REF!F15</f>
        <v>5.7013124999999949E-2</v>
      </c>
      <c r="J24" s="219">
        <f>+REF!F22</f>
        <v>8.4513749999999999E-2</v>
      </c>
      <c r="K24" s="219">
        <f>+REF!F30</f>
        <v>0.31075406249999948</v>
      </c>
      <c r="L24" s="219">
        <f>+REF!F37</f>
        <v>0.48235406249999946</v>
      </c>
      <c r="M24" s="221">
        <f>+REF!F44</f>
        <v>0.62519124999999998</v>
      </c>
      <c r="N24" s="189" t="s">
        <v>95</v>
      </c>
      <c r="O24" s="185" t="s">
        <v>94</v>
      </c>
    </row>
    <row r="25" spans="1:15" ht="3.5" customHeight="1" thickTop="1" thickBot="1">
      <c r="A25" s="332"/>
      <c r="B25" s="263"/>
      <c r="C25" s="269"/>
      <c r="D25" s="222"/>
      <c r="E25" s="223"/>
      <c r="F25" s="223"/>
      <c r="G25" s="223"/>
      <c r="H25" s="224"/>
      <c r="I25" s="225"/>
      <c r="J25" s="226"/>
      <c r="K25" s="226"/>
      <c r="L25" s="226"/>
      <c r="M25" s="227"/>
      <c r="N25" s="190"/>
      <c r="O25" s="187"/>
    </row>
    <row r="26" spans="1:15" ht="4.75" customHeight="1" thickTop="1" thickBot="1">
      <c r="A26" s="351" t="s">
        <v>24</v>
      </c>
      <c r="B26" s="379"/>
      <c r="C26" s="380"/>
      <c r="D26" s="204"/>
      <c r="E26" s="205"/>
      <c r="F26" s="205"/>
      <c r="G26" s="205"/>
      <c r="H26" s="206"/>
      <c r="I26" s="207"/>
      <c r="J26" s="208"/>
      <c r="K26" s="208"/>
      <c r="L26" s="208"/>
      <c r="M26" s="209"/>
      <c r="N26" s="188"/>
      <c r="O26" s="183"/>
    </row>
    <row r="27" spans="1:15" ht="12.75" customHeight="1" thickTop="1" thickBot="1">
      <c r="A27" s="352"/>
      <c r="B27" s="377" t="s">
        <v>5</v>
      </c>
      <c r="C27" s="378"/>
      <c r="D27" s="196">
        <f>+REF!AC15</f>
        <v>5.9980937499999901E-2</v>
      </c>
      <c r="E27" s="197">
        <f>+REF!AC22</f>
        <v>0.14106093749999998</v>
      </c>
      <c r="F27" s="197">
        <f>+REF!AC30</f>
        <v>0.37774906249999951</v>
      </c>
      <c r="G27" s="197">
        <f>+REF!AC37</f>
        <v>0.47974375000000002</v>
      </c>
      <c r="H27" s="198">
        <f>+REF!AC44</f>
        <v>0.59292499999999904</v>
      </c>
      <c r="I27" s="196">
        <f>+REF!G15</f>
        <v>5.8618749999999949E-2</v>
      </c>
      <c r="J27" s="197">
        <f>+REF!G22</f>
        <v>0.13746093749999999</v>
      </c>
      <c r="K27" s="197">
        <f>+REF!G30</f>
        <v>0.35444937500000001</v>
      </c>
      <c r="L27" s="197">
        <f>+REF!G37</f>
        <v>0.43228156249999949</v>
      </c>
      <c r="M27" s="199">
        <f>+REF!G44</f>
        <v>0.54080249999999996</v>
      </c>
      <c r="N27" s="189" t="s">
        <v>76</v>
      </c>
      <c r="O27" s="185" t="s">
        <v>75</v>
      </c>
    </row>
    <row r="28" spans="1:15" ht="12.75" customHeight="1" thickTop="1" thickBot="1">
      <c r="A28" s="352"/>
      <c r="B28" s="263" t="s">
        <v>6</v>
      </c>
      <c r="C28" s="269"/>
      <c r="D28" s="200">
        <f>+REF!AD15</f>
        <v>5.9980937499999901E-2</v>
      </c>
      <c r="E28" s="201">
        <f>+REF!AD22</f>
        <v>0.14106906250000001</v>
      </c>
      <c r="F28" s="201">
        <f>+REF!AD30</f>
        <v>0.37584656249999998</v>
      </c>
      <c r="G28" s="201">
        <f>+REF!AD37</f>
        <v>0.45501249999999999</v>
      </c>
      <c r="H28" s="202">
        <f>+REF!AD44</f>
        <v>0.51200999999999997</v>
      </c>
      <c r="I28" s="200">
        <f>+REF!H15</f>
        <v>5.8618749999999949E-2</v>
      </c>
      <c r="J28" s="201">
        <f>+REF!H22</f>
        <v>0.1374659375</v>
      </c>
      <c r="K28" s="201">
        <f>+REF!H30</f>
        <v>0.35437750000000001</v>
      </c>
      <c r="L28" s="201">
        <f>+REF!H37</f>
        <v>0.42813000000000001</v>
      </c>
      <c r="M28" s="203">
        <f>+REF!H44</f>
        <v>0.52748375000000003</v>
      </c>
      <c r="N28" s="190" t="s">
        <v>76</v>
      </c>
      <c r="O28" s="187" t="s">
        <v>75</v>
      </c>
    </row>
    <row r="29" spans="1:15" ht="5.5" customHeight="1" thickTop="1" thickBot="1">
      <c r="A29" s="375" t="s">
        <v>23</v>
      </c>
      <c r="B29" s="270"/>
      <c r="C29" s="271"/>
      <c r="D29" s="207"/>
      <c r="E29" s="208"/>
      <c r="F29" s="208"/>
      <c r="G29" s="208"/>
      <c r="H29" s="228"/>
      <c r="I29" s="229"/>
      <c r="J29" s="208"/>
      <c r="K29" s="208"/>
      <c r="L29" s="208"/>
      <c r="M29" s="209"/>
      <c r="N29" s="188"/>
      <c r="O29" s="183"/>
    </row>
    <row r="30" spans="1:15" ht="12.75" customHeight="1" thickTop="1" thickBot="1">
      <c r="A30" s="376"/>
      <c r="B30" s="267" t="s">
        <v>7</v>
      </c>
      <c r="C30" s="268"/>
      <c r="D30" s="196">
        <f>+REF!AE15</f>
        <v>6.0042499999999999E-2</v>
      </c>
      <c r="E30" s="197">
        <f>+REF!AE22</f>
        <v>0.14104968749999999</v>
      </c>
      <c r="F30" s="197">
        <f>+REF!AE30</f>
        <v>0.37992843749999999</v>
      </c>
      <c r="G30" s="197">
        <f>+REF!AE37</f>
        <v>0.52283062499999944</v>
      </c>
      <c r="H30" s="198">
        <f>+REF!AE44</f>
        <v>0.64290249999999904</v>
      </c>
      <c r="I30" s="230" t="s">
        <v>12</v>
      </c>
      <c r="J30" s="231" t="s">
        <v>12</v>
      </c>
      <c r="K30" s="232" t="s">
        <v>12</v>
      </c>
      <c r="L30" s="233" t="s">
        <v>12</v>
      </c>
      <c r="M30" s="234" t="s">
        <v>12</v>
      </c>
      <c r="N30" s="189" t="s">
        <v>76</v>
      </c>
      <c r="O30" s="185" t="s">
        <v>12</v>
      </c>
    </row>
    <row r="31" spans="1:15" ht="12.75" customHeight="1" thickTop="1" thickBot="1">
      <c r="A31" s="376"/>
      <c r="B31" s="272" t="s">
        <v>6</v>
      </c>
      <c r="C31" s="269"/>
      <c r="D31" s="200">
        <f>+REF!AF15</f>
        <v>6.0042499999999999E-2</v>
      </c>
      <c r="E31" s="201">
        <f>+REF!AF22</f>
        <v>0.14104968749999999</v>
      </c>
      <c r="F31" s="201">
        <f>+REF!AF30</f>
        <v>0.37992843749999999</v>
      </c>
      <c r="G31" s="201">
        <f>+REF!AF37</f>
        <v>0.52283062499999944</v>
      </c>
      <c r="H31" s="202">
        <f>+REF!AF44</f>
        <v>0.64290249999999904</v>
      </c>
      <c r="I31" s="235" t="s">
        <v>12</v>
      </c>
      <c r="J31" s="236" t="s">
        <v>12</v>
      </c>
      <c r="K31" s="237" t="s">
        <v>12</v>
      </c>
      <c r="L31" s="226" t="s">
        <v>12</v>
      </c>
      <c r="M31" s="238" t="s">
        <v>12</v>
      </c>
      <c r="N31" s="190" t="s">
        <v>76</v>
      </c>
      <c r="O31" s="185" t="s">
        <v>12</v>
      </c>
    </row>
    <row r="32" spans="1:15" ht="5.5" customHeight="1" thickTop="1" thickBot="1">
      <c r="A32" s="375" t="s">
        <v>22</v>
      </c>
      <c r="B32" s="270"/>
      <c r="C32" s="271"/>
      <c r="D32" s="207"/>
      <c r="E32" s="208"/>
      <c r="F32" s="208"/>
      <c r="G32" s="208"/>
      <c r="H32" s="228"/>
      <c r="I32" s="229"/>
      <c r="J32" s="208"/>
      <c r="K32" s="208"/>
      <c r="L32" s="208"/>
      <c r="M32" s="209"/>
      <c r="N32" s="188"/>
      <c r="O32" s="183"/>
    </row>
    <row r="33" spans="1:15" ht="13.75" customHeight="1" thickTop="1" thickBot="1">
      <c r="A33" s="376"/>
      <c r="B33" s="382" t="s">
        <v>14</v>
      </c>
      <c r="C33" s="383"/>
      <c r="D33" s="230" t="s">
        <v>12</v>
      </c>
      <c r="E33" s="231" t="s">
        <v>12</v>
      </c>
      <c r="F33" s="232" t="s">
        <v>12</v>
      </c>
      <c r="G33" s="233" t="s">
        <v>12</v>
      </c>
      <c r="H33" s="239" t="s">
        <v>12</v>
      </c>
      <c r="I33" s="230" t="s">
        <v>12</v>
      </c>
      <c r="J33" s="231" t="s">
        <v>12</v>
      </c>
      <c r="K33" s="232" t="s">
        <v>12</v>
      </c>
      <c r="L33" s="233" t="s">
        <v>12</v>
      </c>
      <c r="M33" s="234" t="s">
        <v>12</v>
      </c>
      <c r="N33" s="189" t="s">
        <v>12</v>
      </c>
      <c r="O33" s="185" t="s">
        <v>12</v>
      </c>
    </row>
    <row r="34" spans="1:15" ht="10.75" customHeight="1" thickTop="1" thickBot="1">
      <c r="A34" s="376"/>
      <c r="B34" s="369" t="s">
        <v>6</v>
      </c>
      <c r="C34" s="370"/>
      <c r="D34" s="230" t="s">
        <v>12</v>
      </c>
      <c r="E34" s="231" t="s">
        <v>12</v>
      </c>
      <c r="F34" s="232" t="s">
        <v>12</v>
      </c>
      <c r="G34" s="233" t="s">
        <v>12</v>
      </c>
      <c r="H34" s="239" t="s">
        <v>12</v>
      </c>
      <c r="I34" s="230" t="s">
        <v>12</v>
      </c>
      <c r="J34" s="231" t="s">
        <v>12</v>
      </c>
      <c r="K34" s="232" t="s">
        <v>12</v>
      </c>
      <c r="L34" s="233" t="s">
        <v>12</v>
      </c>
      <c r="M34" s="234" t="s">
        <v>12</v>
      </c>
      <c r="N34" s="189" t="s">
        <v>12</v>
      </c>
      <c r="O34" s="185" t="s">
        <v>12</v>
      </c>
    </row>
    <row r="35" spans="1:15" ht="12.75" customHeight="1" thickTop="1" thickBot="1">
      <c r="A35" s="376"/>
      <c r="B35" s="371" t="s">
        <v>13</v>
      </c>
      <c r="C35" s="372"/>
      <c r="D35" s="235" t="s">
        <v>12</v>
      </c>
      <c r="E35" s="236" t="s">
        <v>12</v>
      </c>
      <c r="F35" s="237" t="s">
        <v>12</v>
      </c>
      <c r="G35" s="226" t="s">
        <v>12</v>
      </c>
      <c r="H35" s="240" t="s">
        <v>12</v>
      </c>
      <c r="I35" s="241">
        <f>+REF!J15</f>
        <v>5.8527187500000001E-2</v>
      </c>
      <c r="J35" s="242">
        <f>+REF!J22</f>
        <v>0.13699281250000001</v>
      </c>
      <c r="K35" s="242">
        <f>+REF!J30</f>
        <v>0.353761875</v>
      </c>
      <c r="L35" s="242">
        <f>+REF!J37</f>
        <v>0.41921437499999947</v>
      </c>
      <c r="M35" s="243">
        <f>+REF!J44</f>
        <v>0.48006437499999899</v>
      </c>
      <c r="N35" s="190" t="s">
        <v>12</v>
      </c>
      <c r="O35" s="187" t="s">
        <v>84</v>
      </c>
    </row>
    <row r="36" spans="1:15" ht="7.25" customHeight="1" thickTop="1" thickBot="1">
      <c r="A36" s="331" t="s">
        <v>21</v>
      </c>
      <c r="B36" s="260"/>
      <c r="C36" s="261"/>
      <c r="D36" s="207"/>
      <c r="E36" s="208"/>
      <c r="F36" s="208"/>
      <c r="G36" s="208"/>
      <c r="H36" s="228"/>
      <c r="I36" s="229"/>
      <c r="J36" s="208"/>
      <c r="K36" s="208"/>
      <c r="L36" s="208"/>
      <c r="M36" s="209"/>
      <c r="N36" s="188"/>
      <c r="O36" s="183"/>
    </row>
    <row r="37" spans="1:15" ht="12.75" customHeight="1" thickTop="1" thickBot="1">
      <c r="A37" s="332"/>
      <c r="B37" s="389" t="s">
        <v>18</v>
      </c>
      <c r="C37" s="262" t="s">
        <v>15</v>
      </c>
      <c r="D37" s="218">
        <f>+REF!AH15</f>
        <v>5.98828125E-2</v>
      </c>
      <c r="E37" s="219">
        <f>+REF!AH22</f>
        <v>0.13743250000000001</v>
      </c>
      <c r="F37" s="219">
        <f>+REF!AH30</f>
        <v>0.37231406249999899</v>
      </c>
      <c r="G37" s="219">
        <f>+REF!AH37</f>
        <v>0.54457468749999993</v>
      </c>
      <c r="H37" s="220">
        <f>+REF!AH44</f>
        <v>0.66565624999999995</v>
      </c>
      <c r="I37" s="244">
        <f>+REF!K15</f>
        <v>5.8526562500000004E-2</v>
      </c>
      <c r="J37" s="219">
        <f>+REF!K22</f>
        <v>0.13411375</v>
      </c>
      <c r="K37" s="219">
        <f>+REF!K30</f>
        <v>0.33197218750000002</v>
      </c>
      <c r="L37" s="219">
        <f>+REF!K37</f>
        <v>0.45288406250000002</v>
      </c>
      <c r="M37" s="221">
        <f>+REF!K44</f>
        <v>0.61562749999999999</v>
      </c>
      <c r="N37" s="189" t="s">
        <v>93</v>
      </c>
      <c r="O37" s="185" t="s">
        <v>86</v>
      </c>
    </row>
    <row r="38" spans="1:15" ht="12.75" customHeight="1" thickTop="1" thickBot="1">
      <c r="A38" s="332"/>
      <c r="B38" s="373"/>
      <c r="C38" s="262" t="s">
        <v>16</v>
      </c>
      <c r="D38" s="196">
        <f>+REF!AI15</f>
        <v>5.98828125E-2</v>
      </c>
      <c r="E38" s="197">
        <f>+REF!AI22</f>
        <v>0.135638125</v>
      </c>
      <c r="F38" s="197">
        <f>+REF!AI30</f>
        <v>0.3567328125</v>
      </c>
      <c r="G38" s="197">
        <f>+REF!AI37</f>
        <v>0.53290906249999948</v>
      </c>
      <c r="H38" s="198">
        <f>+REF!AI44</f>
        <v>0.66223499999999902</v>
      </c>
      <c r="I38" s="245">
        <f>+REF!L15</f>
        <v>5.8590625E-2</v>
      </c>
      <c r="J38" s="197">
        <f>+REF!L22</f>
        <v>0.13198968750000001</v>
      </c>
      <c r="K38" s="197">
        <f>+REF!L30</f>
        <v>0.31469499999999995</v>
      </c>
      <c r="L38" s="197">
        <f>+REF!L37</f>
        <v>0.44028187499999949</v>
      </c>
      <c r="M38" s="199">
        <f>+REF!L44</f>
        <v>0.61079624999999904</v>
      </c>
      <c r="N38" s="189" t="s">
        <v>96</v>
      </c>
      <c r="O38" s="185" t="s">
        <v>86</v>
      </c>
    </row>
    <row r="39" spans="1:15" ht="12.75" customHeight="1" thickTop="1" thickBot="1">
      <c r="A39" s="332"/>
      <c r="B39" s="373"/>
      <c r="C39" s="262" t="s">
        <v>8</v>
      </c>
      <c r="D39" s="218">
        <f>+REF!AJ15</f>
        <v>5.98828125E-2</v>
      </c>
      <c r="E39" s="219">
        <f>+REF!AJ22</f>
        <v>0.1346849999999995</v>
      </c>
      <c r="F39" s="219">
        <f>+REF!AJ30</f>
        <v>0.34314843749999902</v>
      </c>
      <c r="G39" s="219">
        <f>+REF!AJ37</f>
        <v>0.51386874999999943</v>
      </c>
      <c r="H39" s="220">
        <f>+REF!AJ44</f>
        <v>0.6492675</v>
      </c>
      <c r="I39" s="244">
        <f>+REF!M15</f>
        <v>5.8590625E-2</v>
      </c>
      <c r="J39" s="219">
        <f>+REF!M22</f>
        <v>0.13115906250000001</v>
      </c>
      <c r="K39" s="219">
        <f>+REF!M30</f>
        <v>0.3007959375</v>
      </c>
      <c r="L39" s="219">
        <f>+REF!M37</f>
        <v>0.42256187499999998</v>
      </c>
      <c r="M39" s="221">
        <f>+REF!M44</f>
        <v>0.59785312499999899</v>
      </c>
      <c r="N39" s="189" t="s">
        <v>78</v>
      </c>
      <c r="O39" s="185" t="s">
        <v>77</v>
      </c>
    </row>
    <row r="40" spans="1:15" ht="12.75" customHeight="1" thickTop="1" thickBot="1">
      <c r="A40" s="332"/>
      <c r="B40" s="373" t="s">
        <v>9</v>
      </c>
      <c r="C40" s="374"/>
      <c r="D40" s="196">
        <f>+REF!AK15</f>
        <v>5.9884062500000002E-2</v>
      </c>
      <c r="E40" s="197">
        <f>+REF!AK22</f>
        <v>0.14008437499999998</v>
      </c>
      <c r="F40" s="197">
        <f>+REF!AK30</f>
        <v>0.39309031250000004</v>
      </c>
      <c r="G40" s="197">
        <f>+REF!AK37</f>
        <v>0.55320406249999998</v>
      </c>
      <c r="H40" s="198">
        <f>+REF!AK44</f>
        <v>0.6641975</v>
      </c>
      <c r="I40" s="245">
        <f>+REF!N15</f>
        <v>5.8590000000000003E-2</v>
      </c>
      <c r="J40" s="197">
        <f>+REF!N22</f>
        <v>0.13585249999999999</v>
      </c>
      <c r="K40" s="197">
        <f>+REF!N30</f>
        <v>0.352973125</v>
      </c>
      <c r="L40" s="197">
        <f>+REF!N37</f>
        <v>0.46234249999999999</v>
      </c>
      <c r="M40" s="199">
        <f>+REF!N44</f>
        <v>0.61399124999999999</v>
      </c>
      <c r="N40" s="189" t="s">
        <v>76</v>
      </c>
      <c r="O40" s="185" t="s">
        <v>75</v>
      </c>
    </row>
    <row r="41" spans="1:15" ht="4.25" customHeight="1" thickTop="1" thickBot="1">
      <c r="A41" s="332"/>
      <c r="B41" s="263"/>
      <c r="C41" s="264"/>
      <c r="D41" s="225"/>
      <c r="E41" s="226"/>
      <c r="F41" s="226"/>
      <c r="G41" s="226"/>
      <c r="H41" s="246"/>
      <c r="I41" s="247"/>
      <c r="J41" s="226"/>
      <c r="K41" s="226"/>
      <c r="L41" s="226"/>
      <c r="M41" s="227"/>
      <c r="N41" s="190"/>
      <c r="O41" s="187"/>
    </row>
    <row r="42" spans="1:15" ht="12.75" customHeight="1" thickTop="1">
      <c r="A42" s="300" t="s">
        <v>20</v>
      </c>
      <c r="B42" s="373"/>
      <c r="C42" s="262" t="s">
        <v>17</v>
      </c>
      <c r="D42" s="218">
        <f>+REF!AL15</f>
        <v>5.98828125E-2</v>
      </c>
      <c r="E42" s="219">
        <f>+REF!AL22</f>
        <v>0.13596</v>
      </c>
      <c r="F42" s="219">
        <f>+REF!AL30</f>
        <v>0.35329500000000003</v>
      </c>
      <c r="G42" s="219">
        <f>+REF!AL37</f>
        <v>0.51825218749999946</v>
      </c>
      <c r="H42" s="220">
        <f>+REF!AL44</f>
        <v>0.65411562499999998</v>
      </c>
      <c r="I42" s="244">
        <f>+REF!O15</f>
        <v>5.8590625E-2</v>
      </c>
      <c r="J42" s="219">
        <f>+REF!O22</f>
        <v>0.13220874999999951</v>
      </c>
      <c r="K42" s="219">
        <f>+REF!O30</f>
        <v>0.31310906249999948</v>
      </c>
      <c r="L42" s="219">
        <f>+REF!O37</f>
        <v>0.42853312499999996</v>
      </c>
      <c r="M42" s="221">
        <f>+REF!O44</f>
        <v>0.60154437499999902</v>
      </c>
      <c r="N42" s="189" t="s">
        <v>89</v>
      </c>
      <c r="O42" s="185" t="s">
        <v>88</v>
      </c>
    </row>
    <row r="43" spans="1:15" ht="12.75" customHeight="1">
      <c r="A43" s="301"/>
      <c r="B43" s="373"/>
      <c r="C43" s="262" t="s">
        <v>10</v>
      </c>
      <c r="D43" s="196">
        <f>+REF!AM15</f>
        <v>5.98828125E-2</v>
      </c>
      <c r="E43" s="197">
        <f>+REF!AM22</f>
        <v>0.13553500000000002</v>
      </c>
      <c r="F43" s="197">
        <f>+REF!AM30</f>
        <v>0.34489593749999947</v>
      </c>
      <c r="G43" s="197">
        <f>+REF!AM37</f>
        <v>0.49852562499999953</v>
      </c>
      <c r="H43" s="198">
        <f>+REF!AM44</f>
        <v>0.63125312499999997</v>
      </c>
      <c r="I43" s="245">
        <f>+REF!P15</f>
        <v>5.8590625E-2</v>
      </c>
      <c r="J43" s="197">
        <f>+REF!P22</f>
        <v>0.13187718749999949</v>
      </c>
      <c r="K43" s="197">
        <f>+REF!P30</f>
        <v>0.30494624999999997</v>
      </c>
      <c r="L43" s="197">
        <f>+REF!P37</f>
        <v>0.41037687499999953</v>
      </c>
      <c r="M43" s="199">
        <f>+REF!P44</f>
        <v>0.57938187499999905</v>
      </c>
      <c r="N43" s="189" t="s">
        <v>87</v>
      </c>
      <c r="O43" s="185" t="s">
        <v>86</v>
      </c>
    </row>
    <row r="44" spans="1:15" ht="22">
      <c r="A44" s="301"/>
      <c r="B44" s="265" t="s">
        <v>64</v>
      </c>
      <c r="C44" s="266" t="s">
        <v>67</v>
      </c>
      <c r="D44" s="248">
        <f>REF!AQ15</f>
        <v>5.9885312500000003E-2</v>
      </c>
      <c r="E44" s="249">
        <f>REF!AQ22</f>
        <v>0.14054906249999949</v>
      </c>
      <c r="F44" s="249">
        <f>REF!AQ30</f>
        <v>0.3939168749999995</v>
      </c>
      <c r="G44" s="249">
        <f>REF!AQ37</f>
        <v>0.55292312499999952</v>
      </c>
      <c r="H44" s="250">
        <f>REF!AQ44</f>
        <v>0.66275249999999997</v>
      </c>
      <c r="I44" s="251">
        <f>REF!T15</f>
        <v>5.8590625E-2</v>
      </c>
      <c r="J44" s="249">
        <f>REF!T22</f>
        <v>0.13614593749999948</v>
      </c>
      <c r="K44" s="249">
        <f>REF!T30</f>
        <v>0.35379625000000003</v>
      </c>
      <c r="L44" s="249">
        <f>REF!T37</f>
        <v>0.46145687499999999</v>
      </c>
      <c r="M44" s="252">
        <f>REF!T44</f>
        <v>0.61253687499999998</v>
      </c>
      <c r="N44" s="189" t="s">
        <v>83</v>
      </c>
      <c r="O44" s="185" t="s">
        <v>79</v>
      </c>
    </row>
    <row r="45" spans="1:15" ht="22">
      <c r="A45" s="301"/>
      <c r="B45" s="265" t="s">
        <v>65</v>
      </c>
      <c r="C45" s="266" t="s">
        <v>67</v>
      </c>
      <c r="D45" s="253">
        <f>REF!AS15</f>
        <v>5.9726249999999953E-2</v>
      </c>
      <c r="E45" s="254">
        <f>REF!AS22</f>
        <v>0.1179396875</v>
      </c>
      <c r="F45" s="254">
        <f>REF!AS30</f>
        <v>0.38342812499999945</v>
      </c>
      <c r="G45" s="254">
        <f>REF!AS37</f>
        <v>0.5536128124999995</v>
      </c>
      <c r="H45" s="255">
        <f>REF!AS44</f>
        <v>0.66559562500000002</v>
      </c>
      <c r="I45" s="256">
        <f>REF!V15</f>
        <v>5.8436249999999995E-2</v>
      </c>
      <c r="J45" s="254">
        <f>REF!V22</f>
        <v>0.11451312499999949</v>
      </c>
      <c r="K45" s="254">
        <f>REF!V30</f>
        <v>0.33858968749999996</v>
      </c>
      <c r="L45" s="254">
        <f>REF!V37</f>
        <v>0.46287531250000002</v>
      </c>
      <c r="M45" s="257">
        <f>REF!V44</f>
        <v>0.61718937499999904</v>
      </c>
      <c r="N45" s="189" t="s">
        <v>84</v>
      </c>
      <c r="O45" s="185" t="s">
        <v>81</v>
      </c>
    </row>
    <row r="46" spans="1:15" ht="32.5" customHeight="1" thickBot="1">
      <c r="A46" s="302"/>
      <c r="B46" s="265" t="s">
        <v>66</v>
      </c>
      <c r="C46" s="266" t="s">
        <v>67</v>
      </c>
      <c r="D46" s="248">
        <f>REF!AR15</f>
        <v>5.98828125E-2</v>
      </c>
      <c r="E46" s="249">
        <f>REF!AR22</f>
        <v>0.13996468750000002</v>
      </c>
      <c r="F46" s="249">
        <f>REF!AR30</f>
        <v>0.39197749999999998</v>
      </c>
      <c r="G46" s="249">
        <f>REF!AR37</f>
        <v>0.55113906249999944</v>
      </c>
      <c r="H46" s="250">
        <f>REF!AR44</f>
        <v>0.66252250000000001</v>
      </c>
      <c r="I46" s="251">
        <f>REF!U15</f>
        <v>5.8590000000000003E-2</v>
      </c>
      <c r="J46" s="249">
        <f>REF!U22</f>
        <v>0.13572062499999901</v>
      </c>
      <c r="K46" s="249">
        <f>REF!U30</f>
        <v>0.35195062499999952</v>
      </c>
      <c r="L46" s="249">
        <f>REF!U37</f>
        <v>0.46036437499999905</v>
      </c>
      <c r="M46" s="252">
        <f>REF!U44</f>
        <v>0.61200374999999996</v>
      </c>
      <c r="N46" s="189" t="s">
        <v>85</v>
      </c>
      <c r="O46" s="185" t="s">
        <v>75</v>
      </c>
    </row>
    <row r="47" spans="1:15" ht="12.75" customHeight="1" thickTop="1" thickBot="1">
      <c r="A47" s="367" t="s">
        <v>28</v>
      </c>
      <c r="B47" s="368"/>
      <c r="C47" s="368"/>
      <c r="D47" s="339" t="s">
        <v>37</v>
      </c>
      <c r="E47" s="340"/>
      <c r="F47" s="340"/>
      <c r="G47" s="340"/>
      <c r="H47" s="340"/>
      <c r="I47" s="340"/>
      <c r="J47" s="340"/>
      <c r="K47" s="340"/>
      <c r="L47" s="340"/>
      <c r="M47" s="341"/>
      <c r="N47" s="312" t="s">
        <v>68</v>
      </c>
      <c r="O47" s="313"/>
    </row>
    <row r="48" spans="1:15" ht="18.5" customHeight="1" thickTop="1" thickBot="1">
      <c r="A48" s="368"/>
      <c r="B48" s="368"/>
      <c r="C48" s="368"/>
      <c r="D48" s="366" t="s">
        <v>69</v>
      </c>
      <c r="E48" s="366"/>
      <c r="F48" s="366"/>
      <c r="G48" s="366"/>
      <c r="H48" s="366"/>
      <c r="I48" s="366" t="s">
        <v>70</v>
      </c>
      <c r="J48" s="366"/>
      <c r="K48" s="366"/>
      <c r="L48" s="366"/>
      <c r="M48" s="366"/>
      <c r="N48" s="273" t="s">
        <v>69</v>
      </c>
      <c r="O48" s="274" t="s">
        <v>70</v>
      </c>
    </row>
    <row r="49" spans="1:15" ht="12.75" customHeight="1" thickTop="1" thickBot="1">
      <c r="A49" s="368"/>
      <c r="B49" s="368"/>
      <c r="C49" s="368"/>
      <c r="D49" s="360" t="s">
        <v>11</v>
      </c>
      <c r="E49" s="360"/>
      <c r="F49" s="360"/>
      <c r="G49" s="360"/>
      <c r="H49" s="360"/>
      <c r="I49" s="360" t="s">
        <v>11</v>
      </c>
      <c r="J49" s="360"/>
      <c r="K49" s="360"/>
      <c r="L49" s="360"/>
      <c r="M49" s="360"/>
      <c r="N49" s="361" t="s">
        <v>71</v>
      </c>
      <c r="O49" s="362"/>
    </row>
    <row r="50" spans="1:15" ht="10.25" customHeight="1" thickTop="1" thickBot="1">
      <c r="A50" s="368"/>
      <c r="B50" s="368"/>
      <c r="C50" s="368"/>
      <c r="D50" s="258">
        <v>60</v>
      </c>
      <c r="E50" s="258">
        <v>85</v>
      </c>
      <c r="F50" s="258">
        <v>110</v>
      </c>
      <c r="G50" s="258">
        <v>135</v>
      </c>
      <c r="H50" s="258">
        <v>160</v>
      </c>
      <c r="I50" s="258">
        <v>60</v>
      </c>
      <c r="J50" s="258">
        <v>85</v>
      </c>
      <c r="K50" s="258">
        <v>110</v>
      </c>
      <c r="L50" s="258">
        <v>135</v>
      </c>
      <c r="M50" s="258">
        <v>160</v>
      </c>
      <c r="N50" s="361"/>
      <c r="O50" s="362"/>
    </row>
    <row r="51" spans="1:15" ht="13.25" customHeight="1" thickTop="1" thickBot="1">
      <c r="A51" s="384" t="s">
        <v>73</v>
      </c>
      <c r="B51" s="385"/>
      <c r="C51" s="386"/>
      <c r="D51" s="275">
        <f>+REF!AN15</f>
        <v>5.849625E-2</v>
      </c>
      <c r="E51" s="276">
        <f>+REF!AN22</f>
        <v>8.4074374999999896E-2</v>
      </c>
      <c r="F51" s="276">
        <f>+REF!AN30</f>
        <v>0.28820250000000003</v>
      </c>
      <c r="G51" s="276">
        <f>+REF!AN37</f>
        <v>0.41347968749999997</v>
      </c>
      <c r="H51" s="277">
        <f>+REF!AN44</f>
        <v>0.50137874999999998</v>
      </c>
      <c r="I51" s="276">
        <f>+REF!Q15</f>
        <v>5.7027812499999948E-2</v>
      </c>
      <c r="J51" s="276">
        <f>+REF!Q22</f>
        <v>8.2226249999999945E-2</v>
      </c>
      <c r="K51" s="276">
        <f>+REF!Q30</f>
        <v>0.27119906250000003</v>
      </c>
      <c r="L51" s="276">
        <f>+REF!Q37</f>
        <v>0.39056156249999996</v>
      </c>
      <c r="M51" s="278">
        <f>+REF!Q44</f>
        <v>0.51978749999999996</v>
      </c>
      <c r="N51" s="279" t="s">
        <v>92</v>
      </c>
      <c r="O51" s="280" t="s">
        <v>91</v>
      </c>
    </row>
    <row r="52" spans="1:15" ht="11" thickTop="1"/>
  </sheetData>
  <mergeCells count="41">
    <mergeCell ref="B23:C23"/>
    <mergeCell ref="A11:C15"/>
    <mergeCell ref="B33:C33"/>
    <mergeCell ref="D14:H14"/>
    <mergeCell ref="A51:C51"/>
    <mergeCell ref="A9:O10"/>
    <mergeCell ref="A42:A46"/>
    <mergeCell ref="B17:C17"/>
    <mergeCell ref="B42:B43"/>
    <mergeCell ref="A17:A19"/>
    <mergeCell ref="A20:A25"/>
    <mergeCell ref="D13:H13"/>
    <mergeCell ref="I13:M13"/>
    <mergeCell ref="B37:B39"/>
    <mergeCell ref="B27:C27"/>
    <mergeCell ref="B18:C18"/>
    <mergeCell ref="B19:C19"/>
    <mergeCell ref="B16:C16"/>
    <mergeCell ref="A26:A28"/>
    <mergeCell ref="D47:M47"/>
    <mergeCell ref="D48:H48"/>
    <mergeCell ref="I48:M48"/>
    <mergeCell ref="A47:C50"/>
    <mergeCell ref="B34:C34"/>
    <mergeCell ref="B35:C35"/>
    <mergeCell ref="B40:C40"/>
    <mergeCell ref="A36:A41"/>
    <mergeCell ref="A32:A35"/>
    <mergeCell ref="A29:A31"/>
    <mergeCell ref="B24:C24"/>
    <mergeCell ref="B26:C26"/>
    <mergeCell ref="B20:C20"/>
    <mergeCell ref="B22:C22"/>
    <mergeCell ref="D49:H49"/>
    <mergeCell ref="I49:M49"/>
    <mergeCell ref="N11:O12"/>
    <mergeCell ref="N14:O15"/>
    <mergeCell ref="N47:O47"/>
    <mergeCell ref="N49:O50"/>
    <mergeCell ref="D11:M12"/>
    <mergeCell ref="I14:M14"/>
  </mergeCells>
  <phoneticPr fontId="2" type="noConversion"/>
  <pageMargins left="0.3" right="0.27" top="1" bottom="1" header="0.5" footer="0.5"/>
  <pageSetup orientation="portrait"/>
  <headerFooter alignWithMargins="0"/>
  <ignoredErrors>
    <ignoredError sqref="N29:O29 N32:O34 O30:O31 N36 N35 N47:O47 N48:O50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</vt:lpstr>
      <vt:lpstr>Sheet2</vt:lpstr>
      <vt:lpstr>Sheet2 (2)</vt:lpstr>
      <vt:lpstr>V3-3sec</vt:lpstr>
      <vt:lpstr>V3-1 min</vt:lpstr>
    </vt:vector>
  </TitlesOfParts>
  <Company>Florida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L. PITA</dc:creator>
  <cp:lastModifiedBy>Raul Garcia</cp:lastModifiedBy>
  <cp:lastPrinted>2014-08-20T15:54:28Z</cp:lastPrinted>
  <dcterms:created xsi:type="dcterms:W3CDTF">2007-02-22T19:34:39Z</dcterms:created>
  <dcterms:modified xsi:type="dcterms:W3CDTF">2015-05-26T13:52:12Z</dcterms:modified>
</cp:coreProperties>
</file>